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225" tabRatio="307" activeTab="2"/>
  </bookViews>
  <sheets>
    <sheet name="Ville Evron 2023" sheetId="9" r:id="rId1"/>
    <sheet name="DELIBERATION" sheetId="10" r:id="rId2"/>
    <sheet name="Feuil1" sheetId="11" r:id="rId3"/>
  </sheets>
  <definedNames>
    <definedName name="_xlnm.Print_Area" localSheetId="2">Feuil1!$A$1:$I$46</definedName>
  </definedNames>
  <calcPr calcId="191029"/>
  <customWorkbookViews>
    <customWorkbookView name="Cécile SAMPATH - Affichage personnalisé" guid="{E416E1F2-1F5E-4344-990B-A08CCA728126}" mergeInterval="0" personalView="1" maximized="1" xWindow="-9" yWindow="-9" windowWidth="1938" windowHeight="1048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1" l="1"/>
  <c r="D36" i="11"/>
  <c r="D31" i="11"/>
  <c r="D11" i="11"/>
  <c r="D4" i="11" l="1"/>
  <c r="D17" i="11"/>
  <c r="D38" i="11"/>
  <c r="D46" i="11" l="1"/>
  <c r="P79" i="9" l="1"/>
  <c r="O79" i="9"/>
  <c r="Q79" i="9"/>
  <c r="Q63" i="9"/>
  <c r="O63" i="9"/>
  <c r="P63" i="9"/>
  <c r="O6" i="9"/>
  <c r="F6" i="10"/>
  <c r="F22" i="10" l="1"/>
  <c r="F56" i="10"/>
  <c r="F63" i="10"/>
  <c r="F79" i="10"/>
  <c r="F104" i="10"/>
  <c r="H79" i="10" l="1"/>
  <c r="G79" i="10"/>
  <c r="H63" i="10"/>
  <c r="G63" i="10"/>
  <c r="H104" i="10"/>
  <c r="G104" i="10"/>
  <c r="G105" i="10" s="1"/>
  <c r="G58" i="10"/>
  <c r="F58" i="10"/>
  <c r="H56" i="10"/>
  <c r="G56" i="10"/>
  <c r="H22" i="10"/>
  <c r="G22" i="10"/>
  <c r="H16" i="10"/>
  <c r="G16" i="10"/>
  <c r="F14" i="10"/>
  <c r="F16" i="10" s="1"/>
  <c r="H8" i="10"/>
  <c r="G8" i="10"/>
  <c r="F8" i="10"/>
  <c r="H6" i="10"/>
  <c r="G6" i="10"/>
  <c r="H3" i="10"/>
  <c r="G3" i="10"/>
  <c r="F3" i="10"/>
  <c r="Q104" i="9"/>
  <c r="Q56" i="9"/>
  <c r="Q16" i="9"/>
  <c r="H105" i="10" l="1"/>
  <c r="F105" i="10"/>
  <c r="P56" i="9"/>
  <c r="O14" i="9" l="1"/>
  <c r="O16" i="9" s="1"/>
  <c r="O104" i="9"/>
  <c r="O56" i="9"/>
  <c r="O22" i="9"/>
  <c r="O3" i="9"/>
  <c r="Q22" i="9"/>
  <c r="Q8" i="9"/>
  <c r="Q6" i="9"/>
  <c r="Q3" i="9"/>
  <c r="Q105" i="9" l="1"/>
  <c r="P16" i="9"/>
  <c r="P104" i="9" l="1"/>
  <c r="P58" i="9"/>
  <c r="P22" i="9"/>
  <c r="P8" i="9"/>
  <c r="P6" i="9"/>
  <c r="P3" i="9"/>
  <c r="P105" i="9" l="1"/>
  <c r="O58" i="9"/>
  <c r="O8" i="9"/>
  <c r="O105" i="9" s="1"/>
  <c r="N104" i="9" l="1"/>
  <c r="L104" i="9"/>
  <c r="K104" i="9"/>
  <c r="N79" i="9"/>
  <c r="L79" i="9"/>
  <c r="K79" i="9"/>
  <c r="N58" i="9"/>
  <c r="L58" i="9"/>
  <c r="K58" i="9"/>
  <c r="N56" i="9"/>
  <c r="L56" i="9"/>
  <c r="K56" i="9"/>
  <c r="N22" i="9"/>
  <c r="L22" i="9"/>
  <c r="K22" i="9"/>
  <c r="N16" i="9"/>
  <c r="L16" i="9"/>
  <c r="K16" i="9"/>
  <c r="N8" i="9"/>
  <c r="L8" i="9"/>
  <c r="K8" i="9"/>
  <c r="N6" i="9"/>
  <c r="L6" i="9"/>
  <c r="K6" i="9"/>
  <c r="N3" i="9"/>
  <c r="L3" i="9"/>
  <c r="K3" i="9"/>
  <c r="L105" i="9" l="1"/>
  <c r="K105" i="9"/>
  <c r="N105" i="9"/>
</calcChain>
</file>

<file path=xl/sharedStrings.xml><?xml version="1.0" encoding="utf-8"?>
<sst xmlns="http://schemas.openxmlformats.org/spreadsheetml/2006/main" count="1405" uniqueCount="215">
  <si>
    <t>Nature du projet</t>
  </si>
  <si>
    <t>Commentaires</t>
  </si>
  <si>
    <t>Asso départementale des infirmes moteurs cérébraux de la Mayenne</t>
  </si>
  <si>
    <t>Fonctionnement</t>
  </si>
  <si>
    <t>Campus des métiers et de l'artisanat</t>
  </si>
  <si>
    <t>APF France Handicap</t>
  </si>
  <si>
    <t>Maison familiale rurale</t>
  </si>
  <si>
    <t>BTP CFA Sarthe</t>
  </si>
  <si>
    <t>MAM Les Petits géants</t>
  </si>
  <si>
    <t>Soutien</t>
  </si>
  <si>
    <t>ESPADON</t>
  </si>
  <si>
    <t>Secours catholique</t>
  </si>
  <si>
    <t>Producteurs de la Vallée de l'Erve</t>
  </si>
  <si>
    <t>Festival de la Viande</t>
  </si>
  <si>
    <t>Roborave France</t>
  </si>
  <si>
    <t>FNATH</t>
  </si>
  <si>
    <t>La Chance aux Talents</t>
  </si>
  <si>
    <t>Orchestre Harmonie Municipale</t>
  </si>
  <si>
    <t>Volubilis</t>
  </si>
  <si>
    <t>A.P.E.L. St-Joseph</t>
  </si>
  <si>
    <t>Les mini-pouces</t>
  </si>
  <si>
    <t>GDON Evron</t>
  </si>
  <si>
    <t>Les Abeilles Mayennaises</t>
  </si>
  <si>
    <t>France Adot 53</t>
  </si>
  <si>
    <t>Les Restaurants du Cœur</t>
  </si>
  <si>
    <t>Chiens Guides d'Aveugle</t>
  </si>
  <si>
    <t>UDAF 53</t>
  </si>
  <si>
    <t>UNAFAM 53</t>
  </si>
  <si>
    <t>Habitat Jeunes Services Le Nymphéa</t>
  </si>
  <si>
    <t>Associations sportives</t>
  </si>
  <si>
    <t>Associations sportives formations</t>
  </si>
  <si>
    <t>Comité des Cheveux Blancs</t>
  </si>
  <si>
    <t>Don du Sang</t>
  </si>
  <si>
    <t>Prévention Routière</t>
  </si>
  <si>
    <t>Union Nationale des Combattants</t>
  </si>
  <si>
    <t>Comité de Jumelage Evron - Lakota</t>
  </si>
  <si>
    <t>Convention</t>
  </si>
  <si>
    <t>Ligue contre le cancer 53</t>
  </si>
  <si>
    <t>Les Conjoints Survivants et Parents d'Orphelins (FAVEC 53)</t>
  </si>
  <si>
    <t xml:space="preserve"> </t>
  </si>
  <si>
    <t>La Gaule Voutréenne</t>
  </si>
  <si>
    <t>DGA :  Cécile SAMPATH</t>
  </si>
  <si>
    <t>DGA : Thierry GUEGAN</t>
  </si>
  <si>
    <t>Pierre BOUTELOUP</t>
  </si>
  <si>
    <t>1ère demande ou renouvellement</t>
  </si>
  <si>
    <t>DIRECTION GENERALE DES SERVICES</t>
  </si>
  <si>
    <t>DIRECTION CULTURE - JEUNESSE - SPORTS</t>
  </si>
  <si>
    <t>DIRECTION DES MISSIONS EVRONNAISES DE PROXIMITE</t>
  </si>
  <si>
    <t>DIRECTION DES AFFAIRES SOCIALES ET SANTE</t>
  </si>
  <si>
    <t>DIRECTION  AMENAGEMENT ET DEVELOPPEMENT TERRITORIAL</t>
  </si>
  <si>
    <t>Amicale des Parents d'Elèves de Châtres</t>
  </si>
  <si>
    <t>Chambre des Métiers et de l'Artisanat de la Mayenne</t>
  </si>
  <si>
    <t>Comité des Fêtes Châtres</t>
  </si>
  <si>
    <t>Croix Rouge Française</t>
  </si>
  <si>
    <t>Infirmes Moteurs Cérébraux</t>
  </si>
  <si>
    <t>La Croix d'Or de la Mayenne</t>
  </si>
  <si>
    <t>Ligue contre le cancer</t>
  </si>
  <si>
    <t>Tin'Pouce Atelier 1er Age</t>
  </si>
  <si>
    <t>France Alzheimer Mayenne</t>
  </si>
  <si>
    <t>Mam les Coccinelles</t>
  </si>
  <si>
    <t>Vaincre la Mucoviscidose</t>
  </si>
  <si>
    <t>Aînés du Luat</t>
  </si>
  <si>
    <t>APE St-Christophe du Luat</t>
  </si>
  <si>
    <t>Luat Country</t>
  </si>
  <si>
    <t>MAM Graines d'Avenir</t>
  </si>
  <si>
    <t>Lycée Ambroise Paré</t>
  </si>
  <si>
    <t>Amical des AFN St Christophe du Luat</t>
  </si>
  <si>
    <t>MFR La Chauvinière</t>
  </si>
  <si>
    <t>Amicale des AFN Châtres</t>
  </si>
  <si>
    <t>JALMALV</t>
  </si>
  <si>
    <t>Direction</t>
  </si>
  <si>
    <t>Programme</t>
  </si>
  <si>
    <t>Action</t>
  </si>
  <si>
    <t>MA</t>
  </si>
  <si>
    <t>JB</t>
  </si>
  <si>
    <t>JB06</t>
  </si>
  <si>
    <t>LA</t>
  </si>
  <si>
    <t>LA04</t>
  </si>
  <si>
    <t>FC03</t>
  </si>
  <si>
    <t>Budget</t>
  </si>
  <si>
    <t>MA00</t>
  </si>
  <si>
    <t>Responsable</t>
  </si>
  <si>
    <t>budget principal</t>
  </si>
  <si>
    <t>CB</t>
  </si>
  <si>
    <t>CB19</t>
  </si>
  <si>
    <t>FC</t>
  </si>
  <si>
    <t>GA</t>
  </si>
  <si>
    <t>GA06</t>
  </si>
  <si>
    <t>SA</t>
  </si>
  <si>
    <t>SA00</t>
  </si>
  <si>
    <t>RA</t>
  </si>
  <si>
    <t>RA00</t>
  </si>
  <si>
    <t>EC</t>
  </si>
  <si>
    <t>EC00</t>
  </si>
  <si>
    <t>AFSEP</t>
  </si>
  <si>
    <t>Centre apprentis Le Mans</t>
  </si>
  <si>
    <t xml:space="preserve">Croix Rouge française </t>
  </si>
  <si>
    <t>Chambre de Métiers Vienne</t>
  </si>
  <si>
    <t>Lycée Marguerite Yourcenar</t>
  </si>
  <si>
    <t>Support reçu</t>
  </si>
  <si>
    <t xml:space="preserve">Nom de l'association </t>
  </si>
  <si>
    <t>Montant voté 2019</t>
  </si>
  <si>
    <t>Montant voté 2020</t>
  </si>
  <si>
    <t>Montant voté 2021</t>
  </si>
  <si>
    <t>Ecole Jean Monnet OCCE</t>
  </si>
  <si>
    <t>Etoile Sportive St Christophe</t>
  </si>
  <si>
    <t xml:space="preserve"> Fonctionnement</t>
  </si>
  <si>
    <t>Total FC</t>
  </si>
  <si>
    <t>Total JB</t>
  </si>
  <si>
    <t>Total LA</t>
  </si>
  <si>
    <t>Total MA</t>
  </si>
  <si>
    <t>Total général</t>
  </si>
  <si>
    <t>Total CB</t>
  </si>
  <si>
    <t>Total EC</t>
  </si>
  <si>
    <t>Total RA</t>
  </si>
  <si>
    <t>Total SA</t>
  </si>
  <si>
    <t>Les Petits Bolides Luatais</t>
  </si>
  <si>
    <t>Fonctionnement et projet spécifique 2021</t>
  </si>
  <si>
    <t>demande 1500 € 3C</t>
  </si>
  <si>
    <t>DGA Marjorie EPPLIN</t>
  </si>
  <si>
    <t>Asso Régionale des mutilés de la Voix Pays de la Loire</t>
  </si>
  <si>
    <t>Avis favorable de M. SUHARD, pas de passage en commission</t>
  </si>
  <si>
    <t>Refus de la commission Culture car concerne le fonctionnement de l’association (prise en charge partielle du salaire de l’intervenant).</t>
  </si>
  <si>
    <t>renouvellement</t>
  </si>
  <si>
    <t>1ère demande</t>
  </si>
  <si>
    <t>MEP pas concernée</t>
  </si>
  <si>
    <t xml:space="preserve"> 30 € par élève d'Evron qui part en séjour scolaire (51 élèves environ)</t>
  </si>
  <si>
    <t>30 € par élève d'Evron qui part en séjour scolaire (28 élèves environ)</t>
  </si>
  <si>
    <t>30 € par élève d'Evron qui part en voyage (33 élèves environ)</t>
  </si>
  <si>
    <t xml:space="preserve">Avis commission </t>
  </si>
  <si>
    <t>DIRECTION CULTURE JEUNESSE SPORTS EN 2022</t>
  </si>
  <si>
    <t>Etoile sportive St-Christophe</t>
  </si>
  <si>
    <t xml:space="preserve">  DIRECTION DES MEP</t>
  </si>
  <si>
    <t>AS Châtres foot</t>
  </si>
  <si>
    <t>Accueil Amitié</t>
  </si>
  <si>
    <t>Club de l'amitié Châtres</t>
  </si>
  <si>
    <t>Petits bolides Luatais</t>
  </si>
  <si>
    <t xml:space="preserve">Chambre des métiers et de l'artisanat </t>
  </si>
  <si>
    <t>MFR maison familiale rural hippodrome de Craon</t>
  </si>
  <si>
    <t>Chambre des Métiers et de l'Artisanat de la Vienne</t>
  </si>
  <si>
    <t>TELEPROTON 53</t>
  </si>
  <si>
    <t>Campus la Providence BLOIS</t>
  </si>
  <si>
    <t>Lycée Rochefeuille Ernée</t>
  </si>
  <si>
    <t>Montant demandé 2023</t>
  </si>
  <si>
    <t>Date réception dossier 2023</t>
  </si>
  <si>
    <t>mail</t>
  </si>
  <si>
    <t>papier</t>
  </si>
  <si>
    <t>DGA : Pierre ELOY</t>
  </si>
  <si>
    <t>AEECL</t>
  </si>
  <si>
    <t>Projet spécifique</t>
  </si>
  <si>
    <t>APE St-Christophe du Luat (Les petits luatais)</t>
  </si>
  <si>
    <t>APE Cité Scolaire</t>
  </si>
  <si>
    <t>Fonctionnement et Projet spécifique</t>
  </si>
  <si>
    <t>STREET MUSIC (Batterie Fanfare)</t>
  </si>
  <si>
    <t>Fonctionnement + projet spécifique</t>
  </si>
  <si>
    <t>pas de montant indiqué juste un courrier</t>
  </si>
  <si>
    <t>courrier</t>
  </si>
  <si>
    <t>CANTATE DOMINO des Coëvrons</t>
  </si>
  <si>
    <t>30/09/2022 et 11/10/22</t>
  </si>
  <si>
    <t>pas de montant indiqué juste un courrier et dossier</t>
  </si>
  <si>
    <t>Victimes et Prévention Pénale 53 (Ex ADAVIP)</t>
  </si>
  <si>
    <t>Luat Line Country</t>
  </si>
  <si>
    <t xml:space="preserve">AMF Téléthon </t>
  </si>
  <si>
    <t>Commission du 17/10/2022</t>
  </si>
  <si>
    <t>Association Linnée</t>
  </si>
  <si>
    <t>MFR-CFA Coulans sur Gée</t>
  </si>
  <si>
    <t>Concerne un jeune Evronnais</t>
  </si>
  <si>
    <t>concerne 4 apprentis Evronnais</t>
  </si>
  <si>
    <t>AMF Téléthon 53</t>
  </si>
  <si>
    <t>EKLA (APEI Nord Mayenne)</t>
  </si>
  <si>
    <t>Asso Dépt Paralysie Cérébrale 53</t>
  </si>
  <si>
    <t>Courrier</t>
  </si>
  <si>
    <t>?</t>
  </si>
  <si>
    <t>Aucun montant</t>
  </si>
  <si>
    <t>ETIENNE GAUFFRE</t>
  </si>
  <si>
    <t>Commission du 27/09</t>
  </si>
  <si>
    <t>1ère demande
Commission du 27/09</t>
  </si>
  <si>
    <t>intégré dans 56250€ prévus aux associations sportives</t>
  </si>
  <si>
    <t>Total GA-HB</t>
  </si>
  <si>
    <t>Montant attribué 2022</t>
  </si>
  <si>
    <t>A confirmer par prochaine commission : Montant attribué par nombre de nuitées/élèves Evronnais</t>
  </si>
  <si>
    <t>Comité des Fêtes St Christophe</t>
  </si>
  <si>
    <t>Dissolution de l'association</t>
  </si>
  <si>
    <t>Commission du 14/11/2022 s'est déclarée incompétente sur cette question.
Validé par BM du 06/02/23</t>
  </si>
  <si>
    <t>80 € au titre de 2022 et 80 € au titre de 2023</t>
  </si>
  <si>
    <t>Orientation vers CD53</t>
  </si>
  <si>
    <t>Total GA</t>
  </si>
  <si>
    <t>Attente dossier demande de subvention
Soumis à convention</t>
  </si>
  <si>
    <t>EC01</t>
  </si>
  <si>
    <t>Mayenne Nature Environnement</t>
  </si>
  <si>
    <t>TOTAL JB</t>
  </si>
  <si>
    <t>SA02</t>
  </si>
  <si>
    <t>SA03</t>
  </si>
  <si>
    <t>SA04</t>
  </si>
  <si>
    <t>SA05</t>
  </si>
  <si>
    <t>SA06</t>
  </si>
  <si>
    <t>SA07</t>
  </si>
  <si>
    <t>SA08</t>
  </si>
  <si>
    <t>SA09</t>
  </si>
  <si>
    <t>SA10</t>
  </si>
  <si>
    <t>Proposition 2023 soumise au vote</t>
  </si>
  <si>
    <t>Total EC: Préservation et valorisation des espaces et milieux naturels</t>
  </si>
  <si>
    <t>Total FC: Vie culturelle</t>
  </si>
  <si>
    <t>Total GA: Sport et associations</t>
  </si>
  <si>
    <t>Total JB: Intervention et actions sociales</t>
  </si>
  <si>
    <t>Total RA: Bloc scolaire</t>
  </si>
  <si>
    <t>Total SA: Promximité</t>
  </si>
  <si>
    <t>Votants</t>
  </si>
  <si>
    <t>Abstentions</t>
  </si>
  <si>
    <t>Contre</t>
  </si>
  <si>
    <t>Pour</t>
  </si>
  <si>
    <t>Ne prend pas part au vote ayant quitté la salle</t>
  </si>
  <si>
    <t>CHARTIER G.</t>
  </si>
  <si>
    <t>SUHARD M.</t>
  </si>
  <si>
    <t>1 (TARBARD 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</si>
</sst>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164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4" fontId="1" fillId="3" borderId="1" xfId="0" applyNumberFormat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wrapText="1"/>
    </xf>
    <xf numFmtId="4" fontId="1" fillId="0" borderId="0" xfId="0" applyNumberFormat="1" applyFont="1"/>
    <xf numFmtId="14" fontId="5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6" fillId="5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4" fontId="5" fillId="3" borderId="1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left" vertical="center" wrapText="1"/>
    </xf>
    <xf numFmtId="4" fontId="9" fillId="3" borderId="1" xfId="0" applyNumberFormat="1" applyFont="1" applyFill="1" applyBorder="1" applyAlignment="1">
      <alignment wrapText="1"/>
    </xf>
    <xf numFmtId="4" fontId="9" fillId="0" borderId="1" xfId="0" applyNumberFormat="1" applyFont="1" applyBorder="1"/>
    <xf numFmtId="0" fontId="1" fillId="0" borderId="2" xfId="0" applyFont="1" applyFill="1" applyBorder="1" applyAlignment="1">
      <alignment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0" borderId="1" xfId="0" applyFont="1" applyBorder="1" applyAlignment="1">
      <alignment horizontal="left" vertical="top" wrapText="1"/>
    </xf>
    <xf numFmtId="4" fontId="2" fillId="4" borderId="1" xfId="0" applyNumberFormat="1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left" vertical="center"/>
    </xf>
    <xf numFmtId="4" fontId="2" fillId="5" borderId="1" xfId="0" applyNumberFormat="1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left"/>
    </xf>
    <xf numFmtId="4" fontId="2" fillId="6" borderId="1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4" fontId="3" fillId="4" borderId="1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/>
    <xf numFmtId="164" fontId="7" fillId="0" borderId="4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5" fillId="7" borderId="6" xfId="0" applyNumberFormat="1" applyFont="1" applyFill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" fontId="1" fillId="5" borderId="1" xfId="0" applyNumberFormat="1" applyFont="1" applyFill="1" applyBorder="1" applyAlignment="1">
      <alignment horizontal="left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17" fontId="3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/>
    <xf numFmtId="4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Border="1" applyAlignment="1">
      <alignment wrapText="1"/>
    </xf>
    <xf numFmtId="164" fontId="7" fillId="0" borderId="4" xfId="0" applyNumberFormat="1" applyFont="1" applyFill="1" applyBorder="1" applyAlignment="1">
      <alignment vertical="center" wrapText="1"/>
    </xf>
    <xf numFmtId="164" fontId="8" fillId="0" borderId="5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4" fontId="1" fillId="0" borderId="0" xfId="0" applyNumberFormat="1" applyFont="1" applyFill="1"/>
    <xf numFmtId="0" fontId="1" fillId="0" borderId="0" xfId="0" applyFont="1" applyAlignment="1"/>
    <xf numFmtId="1" fontId="5" fillId="0" borderId="6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2" fillId="6" borderId="1" xfId="0" applyNumberFormat="1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center" vertical="center" wrapText="1"/>
    </xf>
    <xf numFmtId="164" fontId="6" fillId="3" borderId="4" xfId="0" applyNumberFormat="1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6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0"/>
  <sheetViews>
    <sheetView zoomScale="120" zoomScaleNormal="120" workbookViewId="0">
      <pane xSplit="8" ySplit="1" topLeftCell="O2" activePane="bottomRight" state="frozen"/>
      <selection pane="topRight" activeCell="I1" sqref="I1"/>
      <selection pane="bottomLeft" activeCell="A2" sqref="A2"/>
      <selection pane="bottomRight" activeCell="Q5" sqref="Q5"/>
    </sheetView>
  </sheetViews>
  <sheetFormatPr baseColWidth="10" defaultColWidth="11.5703125" defaultRowHeight="12" outlineLevelRow="2" x14ac:dyDescent="0.2"/>
  <cols>
    <col min="1" max="1" width="7.7109375" style="25" customWidth="1"/>
    <col min="2" max="2" width="6.85546875" style="25" customWidth="1"/>
    <col min="3" max="3" width="40.85546875" style="37" customWidth="1"/>
    <col min="4" max="4" width="11.42578125" style="37" customWidth="1"/>
    <col min="5" max="5" width="14.42578125" style="37" customWidth="1"/>
    <col min="6" max="6" width="14.42578125" style="25" customWidth="1"/>
    <col min="7" max="7" width="11.7109375" style="25" customWidth="1"/>
    <col min="8" max="8" width="40.7109375" style="25" customWidth="1"/>
    <col min="9" max="9" width="11.85546875" style="25" customWidth="1"/>
    <col min="10" max="10" width="19.140625" style="25" customWidth="1"/>
    <col min="11" max="11" width="12.42578125" style="25" customWidth="1"/>
    <col min="12" max="12" width="14.7109375" style="25" customWidth="1"/>
    <col min="13" max="13" width="69.28515625" style="25" customWidth="1"/>
    <col min="14" max="15" width="16.140625" style="53" customWidth="1"/>
    <col min="16" max="16" width="17" style="53" customWidth="1"/>
    <col min="17" max="17" width="15.140625" style="53" customWidth="1"/>
    <col min="18" max="18" width="30.140625" style="108" customWidth="1"/>
    <col min="19" max="16384" width="11.5703125" style="25"/>
  </cols>
  <sheetData>
    <row r="1" spans="1:61" s="6" customFormat="1" ht="43.35" customHeight="1" x14ac:dyDescent="0.2">
      <c r="A1" s="2" t="s">
        <v>71</v>
      </c>
      <c r="B1" s="2" t="s">
        <v>72</v>
      </c>
      <c r="C1" s="2" t="s">
        <v>70</v>
      </c>
      <c r="D1" s="3" t="s">
        <v>81</v>
      </c>
      <c r="E1" s="3" t="s">
        <v>79</v>
      </c>
      <c r="F1" s="2" t="s">
        <v>144</v>
      </c>
      <c r="G1" s="4" t="s">
        <v>99</v>
      </c>
      <c r="H1" s="4" t="s">
        <v>100</v>
      </c>
      <c r="I1" s="4" t="s">
        <v>0</v>
      </c>
      <c r="J1" s="4" t="s">
        <v>44</v>
      </c>
      <c r="K1" s="4" t="s">
        <v>101</v>
      </c>
      <c r="L1" s="4" t="s">
        <v>102</v>
      </c>
      <c r="M1" s="2" t="s">
        <v>1</v>
      </c>
      <c r="N1" s="51" t="s">
        <v>103</v>
      </c>
      <c r="O1" s="51" t="s">
        <v>179</v>
      </c>
      <c r="P1" s="51" t="s">
        <v>143</v>
      </c>
      <c r="Q1" s="109" t="s">
        <v>129</v>
      </c>
      <c r="R1" s="97" t="s">
        <v>1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14" customFormat="1" ht="25.5" customHeight="1" outlineLevel="2" x14ac:dyDescent="0.2">
      <c r="A2" s="16" t="s">
        <v>83</v>
      </c>
      <c r="B2" s="16" t="s">
        <v>84</v>
      </c>
      <c r="C2" s="9" t="s">
        <v>45</v>
      </c>
      <c r="D2" s="9" t="s">
        <v>174</v>
      </c>
      <c r="E2" s="9" t="s">
        <v>82</v>
      </c>
      <c r="F2" s="15"/>
      <c r="G2" s="15"/>
      <c r="H2" s="9" t="s">
        <v>12</v>
      </c>
      <c r="I2" s="9" t="s">
        <v>13</v>
      </c>
      <c r="J2" s="16"/>
      <c r="K2" s="17">
        <v>22500</v>
      </c>
      <c r="L2" s="17">
        <v>22500</v>
      </c>
      <c r="M2" s="16"/>
      <c r="N2" s="45">
        <v>22500</v>
      </c>
      <c r="O2" s="45">
        <v>22500</v>
      </c>
      <c r="P2" s="92"/>
      <c r="Q2" s="129"/>
      <c r="R2" s="88" t="s">
        <v>187</v>
      </c>
    </row>
    <row r="3" spans="1:61" s="14" customFormat="1" ht="25.5" customHeight="1" outlineLevel="1" x14ac:dyDescent="0.2">
      <c r="A3" s="61" t="s">
        <v>112</v>
      </c>
      <c r="B3" s="61"/>
      <c r="C3" s="62"/>
      <c r="D3" s="62"/>
      <c r="E3" s="62"/>
      <c r="F3" s="63"/>
      <c r="G3" s="61"/>
      <c r="H3" s="62"/>
      <c r="I3" s="62"/>
      <c r="J3" s="64"/>
      <c r="K3" s="60">
        <f>SUBTOTAL(9,K2:K2)</f>
        <v>22500</v>
      </c>
      <c r="L3" s="60">
        <f>SUBTOTAL(9,L2:L2)</f>
        <v>22500</v>
      </c>
      <c r="M3" s="61"/>
      <c r="N3" s="71">
        <f>SUBTOTAL(9,N2:N2)</f>
        <v>22500</v>
      </c>
      <c r="O3" s="71">
        <f>SUM(O2)</f>
        <v>22500</v>
      </c>
      <c r="P3" s="71">
        <f>SUM(P2)</f>
        <v>0</v>
      </c>
      <c r="Q3" s="71">
        <f>SUM(Q2)</f>
        <v>0</v>
      </c>
      <c r="R3" s="98"/>
    </row>
    <row r="4" spans="1:61" s="14" customFormat="1" ht="39" customHeight="1" outlineLevel="2" x14ac:dyDescent="0.2">
      <c r="A4" s="7" t="s">
        <v>92</v>
      </c>
      <c r="B4" s="7" t="s">
        <v>93</v>
      </c>
      <c r="C4" s="8" t="s">
        <v>49</v>
      </c>
      <c r="D4" s="8" t="s">
        <v>119</v>
      </c>
      <c r="E4" s="9" t="s">
        <v>82</v>
      </c>
      <c r="F4" s="10">
        <v>44835</v>
      </c>
      <c r="G4" s="7" t="s">
        <v>145</v>
      </c>
      <c r="H4" s="8" t="s">
        <v>22</v>
      </c>
      <c r="I4" s="8" t="s">
        <v>36</v>
      </c>
      <c r="J4" s="16"/>
      <c r="K4" s="12">
        <v>600</v>
      </c>
      <c r="L4" s="12">
        <v>600</v>
      </c>
      <c r="M4" s="7" t="s">
        <v>121</v>
      </c>
      <c r="N4" s="47">
        <v>600</v>
      </c>
      <c r="O4" s="47">
        <v>600</v>
      </c>
      <c r="P4" s="92">
        <v>1000</v>
      </c>
      <c r="Q4" s="110">
        <v>600</v>
      </c>
      <c r="R4" s="99" t="s">
        <v>163</v>
      </c>
    </row>
    <row r="5" spans="1:61" s="14" customFormat="1" ht="39" customHeight="1" outlineLevel="2" x14ac:dyDescent="0.2">
      <c r="A5" s="7" t="s">
        <v>92</v>
      </c>
      <c r="B5" s="7" t="s">
        <v>188</v>
      </c>
      <c r="C5" s="8" t="s">
        <v>49</v>
      </c>
      <c r="D5" s="8" t="s">
        <v>119</v>
      </c>
      <c r="E5" s="9" t="s">
        <v>82</v>
      </c>
      <c r="F5" s="10"/>
      <c r="G5" s="7"/>
      <c r="H5" s="8" t="s">
        <v>189</v>
      </c>
      <c r="I5" s="8"/>
      <c r="J5" s="16"/>
      <c r="K5" s="12"/>
      <c r="L5" s="12"/>
      <c r="M5" s="7"/>
      <c r="N5" s="47"/>
      <c r="O5" s="47">
        <v>160</v>
      </c>
      <c r="P5" s="92"/>
      <c r="Q5" s="129">
        <v>0</v>
      </c>
      <c r="R5" s="99"/>
    </row>
    <row r="6" spans="1:61" s="14" customFormat="1" ht="39" customHeight="1" outlineLevel="1" x14ac:dyDescent="0.2">
      <c r="A6" s="61" t="s">
        <v>113</v>
      </c>
      <c r="B6" s="61"/>
      <c r="C6" s="62"/>
      <c r="D6" s="62"/>
      <c r="E6" s="62"/>
      <c r="F6" s="63"/>
      <c r="G6" s="61"/>
      <c r="H6" s="62"/>
      <c r="I6" s="62"/>
      <c r="J6" s="64"/>
      <c r="K6" s="60">
        <f>SUBTOTAL(9,K4:K4)</f>
        <v>600</v>
      </c>
      <c r="L6" s="60">
        <f>SUBTOTAL(9,L4:L4)</f>
        <v>600</v>
      </c>
      <c r="M6" s="61"/>
      <c r="N6" s="71">
        <f>SUBTOTAL(9,N4:N4)</f>
        <v>600</v>
      </c>
      <c r="O6" s="71">
        <f>SUM(O4:O5)</f>
        <v>760</v>
      </c>
      <c r="P6" s="71">
        <f>SUM(P4:P4)</f>
        <v>1000</v>
      </c>
      <c r="Q6" s="71">
        <f>SUM(Q4:Q4)</f>
        <v>600</v>
      </c>
      <c r="R6" s="98"/>
    </row>
    <row r="7" spans="1:61" s="18" customFormat="1" ht="39.75" customHeight="1" outlineLevel="2" x14ac:dyDescent="0.2">
      <c r="A7" s="7" t="s">
        <v>76</v>
      </c>
      <c r="B7" s="7" t="s">
        <v>77</v>
      </c>
      <c r="C7" s="8" t="s">
        <v>49</v>
      </c>
      <c r="D7" s="8" t="s">
        <v>119</v>
      </c>
      <c r="E7" s="9" t="s">
        <v>82</v>
      </c>
      <c r="F7" s="10">
        <v>44791</v>
      </c>
      <c r="G7" s="7" t="s">
        <v>145</v>
      </c>
      <c r="H7" s="8" t="s">
        <v>21</v>
      </c>
      <c r="I7" s="8" t="s">
        <v>39</v>
      </c>
      <c r="J7" s="16"/>
      <c r="K7" s="12">
        <v>300</v>
      </c>
      <c r="L7" s="12">
        <v>300</v>
      </c>
      <c r="M7" s="7" t="s">
        <v>121</v>
      </c>
      <c r="N7" s="47">
        <v>300</v>
      </c>
      <c r="O7" s="47">
        <v>300</v>
      </c>
      <c r="P7" s="92">
        <v>300</v>
      </c>
      <c r="Q7" s="110">
        <v>300</v>
      </c>
      <c r="R7" s="126" t="s">
        <v>183</v>
      </c>
    </row>
    <row r="8" spans="1:61" s="18" customFormat="1" ht="39.75" customHeight="1" outlineLevel="1" x14ac:dyDescent="0.2">
      <c r="A8" s="61" t="s">
        <v>109</v>
      </c>
      <c r="B8" s="61"/>
      <c r="C8" s="62"/>
      <c r="D8" s="62"/>
      <c r="E8" s="62"/>
      <c r="F8" s="63"/>
      <c r="G8" s="61"/>
      <c r="H8" s="62"/>
      <c r="I8" s="62"/>
      <c r="J8" s="64"/>
      <c r="K8" s="60">
        <f>SUBTOTAL(9,K7:K7)</f>
        <v>300</v>
      </c>
      <c r="L8" s="60">
        <f>SUBTOTAL(9,L7:L7)</f>
        <v>300</v>
      </c>
      <c r="M8" s="61"/>
      <c r="N8" s="71">
        <f>SUBTOTAL(9,N7:N7)</f>
        <v>300</v>
      </c>
      <c r="O8" s="71">
        <f>SUBTOTAL(9,O7:O7)</f>
        <v>300</v>
      </c>
      <c r="P8" s="71">
        <f>SUM(P7)</f>
        <v>300</v>
      </c>
      <c r="Q8" s="71">
        <f>SUM(Q7)</f>
        <v>300</v>
      </c>
      <c r="R8" s="98"/>
    </row>
    <row r="9" spans="1:61" s="14" customFormat="1" ht="30" customHeight="1" outlineLevel="2" x14ac:dyDescent="0.2">
      <c r="A9" s="19" t="s">
        <v>85</v>
      </c>
      <c r="B9" s="19" t="s">
        <v>78</v>
      </c>
      <c r="C9" s="20" t="s">
        <v>46</v>
      </c>
      <c r="D9" s="20" t="s">
        <v>42</v>
      </c>
      <c r="E9" s="9" t="s">
        <v>82</v>
      </c>
      <c r="F9" s="19">
        <v>44823</v>
      </c>
      <c r="G9" s="19" t="s">
        <v>145</v>
      </c>
      <c r="H9" s="9" t="s">
        <v>153</v>
      </c>
      <c r="I9" s="16" t="s">
        <v>152</v>
      </c>
      <c r="J9" s="16"/>
      <c r="K9" s="17">
        <v>1200</v>
      </c>
      <c r="L9" s="17">
        <v>1200</v>
      </c>
      <c r="M9" s="16"/>
      <c r="N9" s="45">
        <v>800</v>
      </c>
      <c r="O9" s="92">
        <v>800</v>
      </c>
      <c r="P9" s="92">
        <v>1500</v>
      </c>
      <c r="Q9" s="110">
        <v>1500</v>
      </c>
      <c r="R9" s="88" t="s">
        <v>175</v>
      </c>
    </row>
    <row r="10" spans="1:61" s="14" customFormat="1" ht="30" customHeight="1" outlineLevel="2" x14ac:dyDescent="0.2">
      <c r="A10" s="19" t="s">
        <v>85</v>
      </c>
      <c r="B10" s="19" t="s">
        <v>78</v>
      </c>
      <c r="C10" s="20" t="s">
        <v>46</v>
      </c>
      <c r="D10" s="20" t="s">
        <v>42</v>
      </c>
      <c r="E10" s="9" t="s">
        <v>82</v>
      </c>
      <c r="F10" s="19">
        <v>44838</v>
      </c>
      <c r="G10" s="19" t="s">
        <v>146</v>
      </c>
      <c r="H10" s="9" t="s">
        <v>157</v>
      </c>
      <c r="I10" s="16" t="s">
        <v>149</v>
      </c>
      <c r="J10" s="16"/>
      <c r="K10" s="17"/>
      <c r="L10" s="17"/>
      <c r="M10" s="16"/>
      <c r="N10" s="45"/>
      <c r="O10" s="92"/>
      <c r="P10" s="92">
        <v>2000</v>
      </c>
      <c r="Q10" s="110">
        <v>1000</v>
      </c>
      <c r="R10" s="88" t="s">
        <v>176</v>
      </c>
    </row>
    <row r="11" spans="1:61" s="14" customFormat="1" ht="30" hidden="1" customHeight="1" outlineLevel="2" x14ac:dyDescent="0.2">
      <c r="A11" s="19" t="s">
        <v>85</v>
      </c>
      <c r="B11" s="19" t="s">
        <v>78</v>
      </c>
      <c r="C11" s="20" t="s">
        <v>46</v>
      </c>
      <c r="D11" s="20" t="s">
        <v>42</v>
      </c>
      <c r="E11" s="9" t="s">
        <v>82</v>
      </c>
      <c r="F11" s="19" t="s">
        <v>39</v>
      </c>
      <c r="G11" s="19"/>
      <c r="H11" s="9" t="s">
        <v>16</v>
      </c>
      <c r="I11" s="16"/>
      <c r="J11" s="16"/>
      <c r="K11" s="17">
        <v>450</v>
      </c>
      <c r="L11" s="17">
        <v>0</v>
      </c>
      <c r="M11" s="16" t="s">
        <v>122</v>
      </c>
      <c r="N11" s="45"/>
      <c r="O11" s="92"/>
      <c r="P11" s="92"/>
      <c r="Q11" s="110"/>
      <c r="R11" s="88"/>
    </row>
    <row r="12" spans="1:61" s="14" customFormat="1" ht="30" customHeight="1" outlineLevel="2" x14ac:dyDescent="0.2">
      <c r="A12" s="19" t="s">
        <v>85</v>
      </c>
      <c r="B12" s="19" t="s">
        <v>78</v>
      </c>
      <c r="C12" s="20" t="s">
        <v>46</v>
      </c>
      <c r="D12" s="20" t="s">
        <v>42</v>
      </c>
      <c r="E12" s="9" t="s">
        <v>82</v>
      </c>
      <c r="F12" s="19">
        <v>44819</v>
      </c>
      <c r="G12" s="19" t="s">
        <v>146</v>
      </c>
      <c r="H12" s="9" t="s">
        <v>161</v>
      </c>
      <c r="I12" s="16" t="s">
        <v>3</v>
      </c>
      <c r="J12" s="16"/>
      <c r="K12" s="17"/>
      <c r="L12" s="17"/>
      <c r="M12" s="16"/>
      <c r="N12" s="45"/>
      <c r="O12" s="92">
        <v>300</v>
      </c>
      <c r="P12" s="92">
        <v>600</v>
      </c>
      <c r="Q12" s="110">
        <v>500</v>
      </c>
      <c r="R12" s="88" t="s">
        <v>175</v>
      </c>
    </row>
    <row r="13" spans="1:61" s="14" customFormat="1" ht="30" customHeight="1" outlineLevel="2" x14ac:dyDescent="0.2">
      <c r="A13" s="19" t="s">
        <v>85</v>
      </c>
      <c r="B13" s="19" t="s">
        <v>78</v>
      </c>
      <c r="C13" s="20" t="s">
        <v>46</v>
      </c>
      <c r="D13" s="20" t="s">
        <v>42</v>
      </c>
      <c r="E13" s="9" t="s">
        <v>82</v>
      </c>
      <c r="F13" s="19">
        <v>44831</v>
      </c>
      <c r="G13" s="19" t="s">
        <v>145</v>
      </c>
      <c r="H13" s="9" t="s">
        <v>17</v>
      </c>
      <c r="I13" s="16" t="s">
        <v>3</v>
      </c>
      <c r="J13" s="16"/>
      <c r="K13" s="17">
        <v>3500</v>
      </c>
      <c r="L13" s="17">
        <v>2500</v>
      </c>
      <c r="M13" s="16"/>
      <c r="N13" s="45">
        <v>2500</v>
      </c>
      <c r="O13" s="92">
        <v>2500</v>
      </c>
      <c r="P13" s="92">
        <v>2500</v>
      </c>
      <c r="Q13" s="110">
        <v>2500</v>
      </c>
      <c r="R13" s="88" t="s">
        <v>175</v>
      </c>
    </row>
    <row r="14" spans="1:61" s="14" customFormat="1" ht="30" customHeight="1" outlineLevel="2" x14ac:dyDescent="0.2">
      <c r="A14" s="19" t="s">
        <v>85</v>
      </c>
      <c r="B14" s="19" t="s">
        <v>78</v>
      </c>
      <c r="C14" s="20" t="s">
        <v>46</v>
      </c>
      <c r="D14" s="20" t="s">
        <v>42</v>
      </c>
      <c r="E14" s="9" t="s">
        <v>82</v>
      </c>
      <c r="F14" s="43"/>
      <c r="G14" s="43"/>
      <c r="H14" s="9" t="s">
        <v>17</v>
      </c>
      <c r="I14" s="9" t="s">
        <v>39</v>
      </c>
      <c r="J14" s="16"/>
      <c r="K14" s="17">
        <v>0</v>
      </c>
      <c r="L14" s="17">
        <v>2500</v>
      </c>
      <c r="M14" s="16"/>
      <c r="N14" s="45" t="s">
        <v>39</v>
      </c>
      <c r="O14" s="92">
        <f>6600+3422</f>
        <v>10022</v>
      </c>
      <c r="P14" s="92">
        <v>6600</v>
      </c>
      <c r="Q14" s="110">
        <v>6600</v>
      </c>
      <c r="R14" s="88" t="s">
        <v>175</v>
      </c>
    </row>
    <row r="15" spans="1:61" s="14" customFormat="1" ht="30" customHeight="1" outlineLevel="2" x14ac:dyDescent="0.2">
      <c r="A15" s="19" t="s">
        <v>85</v>
      </c>
      <c r="B15" s="19" t="s">
        <v>78</v>
      </c>
      <c r="C15" s="20" t="s">
        <v>46</v>
      </c>
      <c r="D15" s="20" t="s">
        <v>42</v>
      </c>
      <c r="E15" s="9" t="s">
        <v>82</v>
      </c>
      <c r="F15" s="19">
        <v>44823</v>
      </c>
      <c r="G15" s="7" t="s">
        <v>146</v>
      </c>
      <c r="H15" s="9" t="s">
        <v>18</v>
      </c>
      <c r="I15" s="16" t="s">
        <v>3</v>
      </c>
      <c r="J15" s="16"/>
      <c r="K15" s="17">
        <v>3500</v>
      </c>
      <c r="L15" s="17">
        <v>4000</v>
      </c>
      <c r="M15" s="16"/>
      <c r="N15" s="45">
        <v>4000</v>
      </c>
      <c r="O15" s="92">
        <v>4000</v>
      </c>
      <c r="P15" s="92">
        <v>4000</v>
      </c>
      <c r="Q15" s="110">
        <v>4000</v>
      </c>
      <c r="R15" s="88" t="s">
        <v>175</v>
      </c>
    </row>
    <row r="16" spans="1:61" s="14" customFormat="1" ht="30" customHeight="1" outlineLevel="1" x14ac:dyDescent="0.2">
      <c r="A16" s="61" t="s">
        <v>107</v>
      </c>
      <c r="B16" s="61"/>
      <c r="C16" s="62"/>
      <c r="D16" s="62"/>
      <c r="E16" s="62"/>
      <c r="F16" s="63"/>
      <c r="G16" s="61"/>
      <c r="H16" s="62"/>
      <c r="I16" s="62"/>
      <c r="J16" s="64"/>
      <c r="K16" s="60">
        <f>SUBTOTAL(9,K9:K15)</f>
        <v>8650</v>
      </c>
      <c r="L16" s="60">
        <f>SUBTOTAL(9,L9:L15)</f>
        <v>10200</v>
      </c>
      <c r="M16" s="61"/>
      <c r="N16" s="71">
        <f>SUBTOTAL(9,N9:N15)</f>
        <v>7300</v>
      </c>
      <c r="O16" s="71">
        <f>SUM(O9:O15)</f>
        <v>17622</v>
      </c>
      <c r="P16" s="71">
        <f>SUM(P9:P15)</f>
        <v>17200</v>
      </c>
      <c r="Q16" s="71">
        <f>SUM(Q9:Q15)</f>
        <v>16100</v>
      </c>
      <c r="R16" s="98"/>
    </row>
    <row r="17" spans="1:61" s="14" customFormat="1" ht="30" customHeight="1" outlineLevel="2" x14ac:dyDescent="0.2">
      <c r="A17" s="19" t="s">
        <v>86</v>
      </c>
      <c r="B17" s="19" t="s">
        <v>87</v>
      </c>
      <c r="C17" s="20" t="s">
        <v>46</v>
      </c>
      <c r="D17" s="20" t="s">
        <v>42</v>
      </c>
      <c r="E17" s="9" t="s">
        <v>82</v>
      </c>
      <c r="F17" s="19"/>
      <c r="G17" s="19"/>
      <c r="H17" s="8" t="s">
        <v>29</v>
      </c>
      <c r="I17" s="7"/>
      <c r="J17" s="16"/>
      <c r="K17" s="12">
        <v>52500</v>
      </c>
      <c r="L17" s="12">
        <v>52500</v>
      </c>
      <c r="M17" s="16"/>
      <c r="N17" s="45">
        <v>52500</v>
      </c>
      <c r="O17" s="92">
        <v>53000</v>
      </c>
      <c r="P17" s="92">
        <v>56250</v>
      </c>
      <c r="Q17" s="110">
        <v>56250</v>
      </c>
      <c r="R17" s="45"/>
    </row>
    <row r="18" spans="1:61" s="14" customFormat="1" ht="30" customHeight="1" outlineLevel="2" x14ac:dyDescent="0.2">
      <c r="A18" s="19" t="s">
        <v>86</v>
      </c>
      <c r="B18" s="19" t="s">
        <v>87</v>
      </c>
      <c r="C18" s="20" t="s">
        <v>46</v>
      </c>
      <c r="D18" s="20" t="s">
        <v>42</v>
      </c>
      <c r="E18" s="9" t="s">
        <v>82</v>
      </c>
      <c r="F18" s="19"/>
      <c r="G18" s="19"/>
      <c r="H18" s="8" t="s">
        <v>30</v>
      </c>
      <c r="I18" s="7"/>
      <c r="J18" s="16"/>
      <c r="K18" s="12">
        <v>1500</v>
      </c>
      <c r="L18" s="12">
        <v>1500</v>
      </c>
      <c r="M18" s="16"/>
      <c r="N18" s="45">
        <v>1500</v>
      </c>
      <c r="O18" s="92">
        <v>1000</v>
      </c>
      <c r="P18" s="92">
        <v>1000</v>
      </c>
      <c r="Q18" s="110">
        <v>1000</v>
      </c>
      <c r="R18" s="45"/>
    </row>
    <row r="19" spans="1:61" s="14" customFormat="1" ht="30" customHeight="1" outlineLevel="2" x14ac:dyDescent="0.2">
      <c r="A19" s="19" t="s">
        <v>86</v>
      </c>
      <c r="B19" s="19" t="s">
        <v>87</v>
      </c>
      <c r="C19" s="20" t="s">
        <v>46</v>
      </c>
      <c r="D19" s="20" t="s">
        <v>42</v>
      </c>
      <c r="E19" s="9" t="s">
        <v>82</v>
      </c>
      <c r="F19" s="19" t="s">
        <v>39</v>
      </c>
      <c r="G19" s="10"/>
      <c r="H19" s="8" t="s">
        <v>133</v>
      </c>
      <c r="I19" s="7"/>
      <c r="J19" s="16"/>
      <c r="K19" s="154" t="s">
        <v>39</v>
      </c>
      <c r="L19" s="155"/>
      <c r="M19" s="155"/>
      <c r="N19" s="156"/>
      <c r="O19" s="92">
        <v>1700</v>
      </c>
      <c r="P19" s="92"/>
      <c r="Q19" s="129"/>
      <c r="R19" s="157" t="s">
        <v>177</v>
      </c>
    </row>
    <row r="20" spans="1:61" s="14" customFormat="1" ht="30" customHeight="1" outlineLevel="2" x14ac:dyDescent="0.2">
      <c r="A20" s="19" t="s">
        <v>86</v>
      </c>
      <c r="B20" s="19" t="s">
        <v>87</v>
      </c>
      <c r="C20" s="20" t="s">
        <v>46</v>
      </c>
      <c r="D20" s="20" t="s">
        <v>42</v>
      </c>
      <c r="E20" s="9" t="s">
        <v>82</v>
      </c>
      <c r="F20" s="19">
        <v>44826</v>
      </c>
      <c r="G20" s="19" t="s">
        <v>146</v>
      </c>
      <c r="H20" s="9" t="s">
        <v>131</v>
      </c>
      <c r="I20" s="9" t="s">
        <v>3</v>
      </c>
      <c r="J20" s="16"/>
      <c r="K20" s="154" t="s">
        <v>39</v>
      </c>
      <c r="L20" s="155"/>
      <c r="M20" s="155"/>
      <c r="N20" s="156"/>
      <c r="O20" s="92">
        <v>1000</v>
      </c>
      <c r="P20" s="92"/>
      <c r="Q20" s="129"/>
      <c r="R20" s="158"/>
    </row>
    <row r="21" spans="1:61" s="14" customFormat="1" ht="30" customHeight="1" outlineLevel="2" x14ac:dyDescent="0.2">
      <c r="A21" s="19"/>
      <c r="B21" s="19"/>
      <c r="C21" s="20" t="s">
        <v>46</v>
      </c>
      <c r="D21" s="20" t="s">
        <v>42</v>
      </c>
      <c r="E21" s="9" t="s">
        <v>82</v>
      </c>
      <c r="F21" s="19" t="s">
        <v>39</v>
      </c>
      <c r="G21" s="19"/>
      <c r="H21" s="9" t="s">
        <v>136</v>
      </c>
      <c r="I21" s="16"/>
      <c r="J21" s="16"/>
      <c r="K21" s="154" t="s">
        <v>39</v>
      </c>
      <c r="L21" s="155"/>
      <c r="M21" s="155"/>
      <c r="N21" s="156"/>
      <c r="O21" s="92">
        <v>550</v>
      </c>
      <c r="P21" s="92"/>
      <c r="Q21" s="129"/>
      <c r="R21" s="159"/>
    </row>
    <row r="22" spans="1:61" s="14" customFormat="1" ht="30" customHeight="1" outlineLevel="1" x14ac:dyDescent="0.2">
      <c r="A22" s="61" t="s">
        <v>178</v>
      </c>
      <c r="B22" s="61"/>
      <c r="C22" s="62"/>
      <c r="D22" s="62"/>
      <c r="E22" s="62"/>
      <c r="F22" s="63"/>
      <c r="G22" s="61"/>
      <c r="H22" s="62"/>
      <c r="I22" s="62"/>
      <c r="J22" s="64"/>
      <c r="K22" s="60">
        <f>SUBTOTAL(9,K17:K18)</f>
        <v>54000</v>
      </c>
      <c r="L22" s="60">
        <f>SUBTOTAL(9,L17:L18)</f>
        <v>54000</v>
      </c>
      <c r="M22" s="61"/>
      <c r="N22" s="71">
        <f>SUBTOTAL(9,N17:N18)</f>
        <v>54000</v>
      </c>
      <c r="O22" s="71">
        <f>SUM(O17:O21)</f>
        <v>57250</v>
      </c>
      <c r="P22" s="71">
        <f>SUM(P17:P21)</f>
        <v>57250</v>
      </c>
      <c r="Q22" s="71">
        <f>SUM(Q17:Q21)</f>
        <v>57250</v>
      </c>
      <c r="R22" s="98"/>
    </row>
    <row r="23" spans="1:61" s="18" customFormat="1" ht="30" customHeight="1" outlineLevel="2" x14ac:dyDescent="0.2">
      <c r="A23" s="10" t="s">
        <v>74</v>
      </c>
      <c r="B23" s="10" t="s">
        <v>75</v>
      </c>
      <c r="C23" s="54" t="s">
        <v>48</v>
      </c>
      <c r="D23" s="54" t="s">
        <v>41</v>
      </c>
      <c r="E23" s="9" t="s">
        <v>82</v>
      </c>
      <c r="F23" s="10">
        <v>44811</v>
      </c>
      <c r="G23" s="10" t="s">
        <v>146</v>
      </c>
      <c r="H23" s="9" t="s">
        <v>20</v>
      </c>
      <c r="I23" s="9" t="s">
        <v>106</v>
      </c>
      <c r="J23" s="16"/>
      <c r="K23" s="17">
        <v>100</v>
      </c>
      <c r="L23" s="45">
        <v>100</v>
      </c>
      <c r="M23" s="30"/>
      <c r="N23" s="45"/>
      <c r="O23" s="92"/>
      <c r="P23" s="92">
        <v>300</v>
      </c>
      <c r="Q23" s="110">
        <v>0</v>
      </c>
      <c r="R23" s="88"/>
    </row>
    <row r="24" spans="1:61" ht="30" customHeight="1" outlineLevel="2" x14ac:dyDescent="0.2">
      <c r="A24" s="10" t="s">
        <v>74</v>
      </c>
      <c r="B24" s="10" t="s">
        <v>75</v>
      </c>
      <c r="C24" s="54" t="s">
        <v>48</v>
      </c>
      <c r="D24" s="54" t="s">
        <v>41</v>
      </c>
      <c r="E24" s="9" t="s">
        <v>82</v>
      </c>
      <c r="F24" s="10">
        <v>44820</v>
      </c>
      <c r="G24" s="10" t="s">
        <v>145</v>
      </c>
      <c r="H24" s="21" t="s">
        <v>64</v>
      </c>
      <c r="I24" s="9" t="s">
        <v>106</v>
      </c>
      <c r="J24" s="16"/>
      <c r="K24" s="48">
        <v>0</v>
      </c>
      <c r="L24" s="48">
        <v>3600</v>
      </c>
      <c r="M24" s="55"/>
      <c r="N24" s="45">
        <v>3600</v>
      </c>
      <c r="O24" s="92">
        <v>3500</v>
      </c>
      <c r="P24" s="92">
        <v>4500</v>
      </c>
      <c r="Q24" s="110">
        <v>3200</v>
      </c>
      <c r="R24" s="99"/>
    </row>
    <row r="25" spans="1:61" ht="30" customHeight="1" outlineLevel="2" x14ac:dyDescent="0.2">
      <c r="A25" s="10" t="s">
        <v>74</v>
      </c>
      <c r="B25" s="10" t="s">
        <v>75</v>
      </c>
      <c r="C25" s="54" t="s">
        <v>48</v>
      </c>
      <c r="D25" s="54" t="s">
        <v>41</v>
      </c>
      <c r="E25" s="9" t="s">
        <v>82</v>
      </c>
      <c r="F25" s="29">
        <v>44820</v>
      </c>
      <c r="G25" s="29" t="s">
        <v>146</v>
      </c>
      <c r="H25" s="9" t="s">
        <v>8</v>
      </c>
      <c r="I25" s="9" t="s">
        <v>106</v>
      </c>
      <c r="J25" s="16"/>
      <c r="K25" s="26">
        <v>6600</v>
      </c>
      <c r="L25" s="46">
        <v>3600</v>
      </c>
      <c r="M25" s="74"/>
      <c r="N25" s="45">
        <v>3600</v>
      </c>
      <c r="O25" s="92">
        <v>3500</v>
      </c>
      <c r="P25" s="92">
        <v>7200</v>
      </c>
      <c r="Q25" s="110">
        <v>3200</v>
      </c>
      <c r="R25" s="88"/>
    </row>
    <row r="26" spans="1:61" ht="30" customHeight="1" outlineLevel="2" x14ac:dyDescent="0.2">
      <c r="A26" s="10" t="s">
        <v>74</v>
      </c>
      <c r="B26" s="10" t="s">
        <v>75</v>
      </c>
      <c r="C26" s="54" t="s">
        <v>48</v>
      </c>
      <c r="D26" s="54" t="s">
        <v>41</v>
      </c>
      <c r="E26" s="9" t="s">
        <v>82</v>
      </c>
      <c r="F26" s="29">
        <v>44803</v>
      </c>
      <c r="G26" s="29" t="s">
        <v>145</v>
      </c>
      <c r="H26" s="23" t="s">
        <v>59</v>
      </c>
      <c r="I26" s="8" t="s">
        <v>39</v>
      </c>
      <c r="J26" s="16"/>
      <c r="K26" s="12">
        <v>3600</v>
      </c>
      <c r="L26" s="47">
        <v>3600</v>
      </c>
      <c r="M26" s="74"/>
      <c r="N26" s="45">
        <v>3600</v>
      </c>
      <c r="O26" s="92">
        <v>3500</v>
      </c>
      <c r="P26" s="92">
        <v>4000</v>
      </c>
      <c r="Q26" s="110">
        <v>3200</v>
      </c>
      <c r="R26" s="88"/>
    </row>
    <row r="27" spans="1:61" ht="30" hidden="1" customHeight="1" outlineLevel="2" x14ac:dyDescent="0.2">
      <c r="A27" s="10" t="s">
        <v>74</v>
      </c>
      <c r="B27" s="10" t="s">
        <v>75</v>
      </c>
      <c r="C27" s="54" t="s">
        <v>48</v>
      </c>
      <c r="D27" s="54" t="s">
        <v>41</v>
      </c>
      <c r="E27" s="9" t="s">
        <v>82</v>
      </c>
      <c r="F27" s="29"/>
      <c r="G27" s="30"/>
      <c r="H27" s="23" t="s">
        <v>57</v>
      </c>
      <c r="I27" s="24"/>
      <c r="J27" s="24"/>
      <c r="K27" s="12">
        <v>400</v>
      </c>
      <c r="L27" s="47">
        <v>300</v>
      </c>
      <c r="M27" s="74"/>
      <c r="N27" s="45"/>
      <c r="O27" s="92"/>
      <c r="P27" s="92"/>
      <c r="Q27" s="110"/>
      <c r="R27" s="88"/>
    </row>
    <row r="28" spans="1:61" s="14" customFormat="1" ht="30" customHeight="1" outlineLevel="2" x14ac:dyDescent="0.2">
      <c r="A28" s="10" t="s">
        <v>74</v>
      </c>
      <c r="B28" s="10" t="s">
        <v>75</v>
      </c>
      <c r="C28" s="31" t="s">
        <v>48</v>
      </c>
      <c r="D28" s="31" t="s">
        <v>41</v>
      </c>
      <c r="E28" s="9" t="s">
        <v>82</v>
      </c>
      <c r="F28" s="29">
        <v>44847</v>
      </c>
      <c r="G28" s="29" t="s">
        <v>145</v>
      </c>
      <c r="H28" s="9" t="s">
        <v>160</v>
      </c>
      <c r="I28" s="22" t="s">
        <v>149</v>
      </c>
      <c r="J28" s="27"/>
      <c r="K28" s="12">
        <v>3000</v>
      </c>
      <c r="L28" s="12">
        <v>3000</v>
      </c>
      <c r="M28" s="7"/>
      <c r="N28" s="47">
        <v>3000</v>
      </c>
      <c r="O28" s="92">
        <v>3000</v>
      </c>
      <c r="P28" s="92">
        <v>6000</v>
      </c>
      <c r="Q28" s="110">
        <v>3250</v>
      </c>
      <c r="R28" s="99"/>
    </row>
    <row r="29" spans="1:61" s="14" customFormat="1" ht="30" hidden="1" customHeight="1" outlineLevel="2" x14ac:dyDescent="0.2">
      <c r="A29" s="10" t="s">
        <v>74</v>
      </c>
      <c r="B29" s="10" t="s">
        <v>75</v>
      </c>
      <c r="C29" s="31" t="s">
        <v>48</v>
      </c>
      <c r="D29" s="31" t="s">
        <v>41</v>
      </c>
      <c r="E29" s="9" t="s">
        <v>82</v>
      </c>
      <c r="F29" s="10">
        <v>44851</v>
      </c>
      <c r="G29" s="10" t="s">
        <v>156</v>
      </c>
      <c r="H29" s="21" t="s">
        <v>162</v>
      </c>
      <c r="I29" s="1" t="s">
        <v>39</v>
      </c>
      <c r="J29" s="30"/>
      <c r="K29" s="49">
        <v>0</v>
      </c>
      <c r="L29" s="49">
        <v>0</v>
      </c>
      <c r="M29" s="30"/>
      <c r="N29" s="47"/>
      <c r="O29" s="92"/>
      <c r="P29" s="92"/>
      <c r="Q29" s="110"/>
      <c r="R29" s="100" t="s">
        <v>155</v>
      </c>
    </row>
    <row r="30" spans="1:61" s="14" customFormat="1" ht="30" hidden="1" customHeight="1" outlineLevel="2" x14ac:dyDescent="0.2">
      <c r="A30" s="10" t="s">
        <v>74</v>
      </c>
      <c r="B30" s="10" t="s">
        <v>75</v>
      </c>
      <c r="C30" s="31" t="s">
        <v>48</v>
      </c>
      <c r="D30" s="31" t="s">
        <v>41</v>
      </c>
      <c r="E30" s="9" t="s">
        <v>82</v>
      </c>
      <c r="F30" s="10">
        <v>44882</v>
      </c>
      <c r="G30" s="10" t="s">
        <v>156</v>
      </c>
      <c r="H30" s="21" t="s">
        <v>168</v>
      </c>
      <c r="I30" s="1" t="s">
        <v>39</v>
      </c>
      <c r="J30" s="30"/>
      <c r="K30" s="49">
        <v>0</v>
      </c>
      <c r="L30" s="49">
        <v>0</v>
      </c>
      <c r="M30" s="30"/>
      <c r="N30" s="47"/>
      <c r="O30" s="92"/>
      <c r="P30" s="92"/>
      <c r="Q30" s="110"/>
      <c r="R30" s="100" t="s">
        <v>155</v>
      </c>
    </row>
    <row r="31" spans="1:61" s="15" customFormat="1" ht="30" hidden="1" customHeight="1" outlineLevel="2" x14ac:dyDescent="0.2">
      <c r="A31" s="10" t="s">
        <v>74</v>
      </c>
      <c r="B31" s="10" t="s">
        <v>75</v>
      </c>
      <c r="C31" s="31" t="s">
        <v>48</v>
      </c>
      <c r="D31" s="31" t="s">
        <v>41</v>
      </c>
      <c r="E31" s="9" t="s">
        <v>82</v>
      </c>
      <c r="F31" s="10">
        <v>44883</v>
      </c>
      <c r="G31" s="10" t="s">
        <v>156</v>
      </c>
      <c r="H31" s="21" t="s">
        <v>169</v>
      </c>
      <c r="I31" s="1"/>
      <c r="J31" s="30"/>
      <c r="K31" s="49">
        <v>0</v>
      </c>
      <c r="L31" s="49">
        <v>0</v>
      </c>
      <c r="M31" s="30"/>
      <c r="N31" s="47"/>
      <c r="O31" s="92"/>
      <c r="P31" s="92"/>
      <c r="Q31" s="110"/>
      <c r="R31" s="100" t="s">
        <v>155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s="15" customFormat="1" ht="30" hidden="1" customHeight="1" outlineLevel="2" x14ac:dyDescent="0.2">
      <c r="A32" s="10" t="s">
        <v>74</v>
      </c>
      <c r="B32" s="10" t="s">
        <v>75</v>
      </c>
      <c r="C32" s="31" t="s">
        <v>48</v>
      </c>
      <c r="D32" s="31" t="s">
        <v>41</v>
      </c>
      <c r="E32" s="9" t="s">
        <v>82</v>
      </c>
      <c r="F32" s="10">
        <v>44830</v>
      </c>
      <c r="G32" s="10" t="s">
        <v>145</v>
      </c>
      <c r="H32" s="21" t="s">
        <v>5</v>
      </c>
      <c r="I32" s="1" t="s">
        <v>9</v>
      </c>
      <c r="J32" s="30"/>
      <c r="K32" s="49">
        <v>0</v>
      </c>
      <c r="L32" s="49">
        <v>0</v>
      </c>
      <c r="M32" s="30"/>
      <c r="N32" s="47"/>
      <c r="O32" s="92"/>
      <c r="P32" s="92"/>
      <c r="Q32" s="110"/>
      <c r="R32" s="100" t="s">
        <v>155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15" customFormat="1" ht="30" hidden="1" customHeight="1" outlineLevel="2" x14ac:dyDescent="0.2">
      <c r="A33" s="10" t="s">
        <v>74</v>
      </c>
      <c r="B33" s="10" t="s">
        <v>75</v>
      </c>
      <c r="C33" s="31" t="s">
        <v>48</v>
      </c>
      <c r="D33" s="31" t="s">
        <v>41</v>
      </c>
      <c r="E33" s="9" t="s">
        <v>82</v>
      </c>
      <c r="F33" s="43"/>
      <c r="G33" s="43"/>
      <c r="H33" s="21" t="s">
        <v>94</v>
      </c>
      <c r="I33" s="1"/>
      <c r="J33" s="30"/>
      <c r="K33" s="49">
        <v>0</v>
      </c>
      <c r="L33" s="49">
        <v>0</v>
      </c>
      <c r="M33" s="30"/>
      <c r="N33" s="47"/>
      <c r="O33" s="92"/>
      <c r="P33" s="92"/>
      <c r="Q33" s="110"/>
      <c r="R33" s="99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s="15" customFormat="1" ht="35.25" hidden="1" customHeight="1" outlineLevel="2" x14ac:dyDescent="0.2">
      <c r="A34" s="10" t="s">
        <v>74</v>
      </c>
      <c r="B34" s="10" t="s">
        <v>75</v>
      </c>
      <c r="C34" s="31" t="s">
        <v>48</v>
      </c>
      <c r="D34" s="31" t="s">
        <v>41</v>
      </c>
      <c r="E34" s="9" t="s">
        <v>82</v>
      </c>
      <c r="F34" s="10"/>
      <c r="G34" s="10"/>
      <c r="H34" s="32" t="s">
        <v>2</v>
      </c>
      <c r="I34" s="22" t="s">
        <v>39</v>
      </c>
      <c r="J34" s="33"/>
      <c r="K34" s="49">
        <v>0</v>
      </c>
      <c r="L34" s="49">
        <v>0</v>
      </c>
      <c r="M34" s="33"/>
      <c r="N34" s="48"/>
      <c r="O34" s="92"/>
      <c r="P34" s="92"/>
      <c r="Q34" s="110"/>
      <c r="R34" s="101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s="15" customFormat="1" ht="35.25" hidden="1" customHeight="1" outlineLevel="2" x14ac:dyDescent="0.2">
      <c r="A35" s="10" t="s">
        <v>74</v>
      </c>
      <c r="B35" s="10" t="s">
        <v>75</v>
      </c>
      <c r="C35" s="31" t="s">
        <v>48</v>
      </c>
      <c r="D35" s="31" t="s">
        <v>41</v>
      </c>
      <c r="E35" s="9" t="s">
        <v>82</v>
      </c>
      <c r="F35" s="10">
        <v>44895</v>
      </c>
      <c r="G35" s="10" t="s">
        <v>145</v>
      </c>
      <c r="H35" s="32" t="s">
        <v>170</v>
      </c>
      <c r="I35" s="22" t="s">
        <v>171</v>
      </c>
      <c r="J35" s="33"/>
      <c r="K35" s="49"/>
      <c r="L35" s="49"/>
      <c r="M35" s="33"/>
      <c r="N35" s="48"/>
      <c r="O35" s="92"/>
      <c r="P35" s="92"/>
      <c r="Q35" s="110" t="s">
        <v>172</v>
      </c>
      <c r="R35" s="102" t="s">
        <v>173</v>
      </c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</row>
    <row r="36" spans="1:61" s="15" customFormat="1" ht="35.25" hidden="1" customHeight="1" outlineLevel="2" x14ac:dyDescent="0.2">
      <c r="A36" s="10" t="s">
        <v>74</v>
      </c>
      <c r="B36" s="10" t="s">
        <v>75</v>
      </c>
      <c r="C36" s="31" t="s">
        <v>48</v>
      </c>
      <c r="D36" s="31" t="s">
        <v>41</v>
      </c>
      <c r="E36" s="9" t="s">
        <v>82</v>
      </c>
      <c r="F36" s="10"/>
      <c r="G36" s="10"/>
      <c r="H36" s="32" t="s">
        <v>120</v>
      </c>
      <c r="I36" s="22"/>
      <c r="J36" s="33"/>
      <c r="K36" s="49"/>
      <c r="L36" s="49"/>
      <c r="M36" s="33"/>
      <c r="N36" s="48"/>
      <c r="O36" s="92"/>
      <c r="P36" s="92"/>
      <c r="Q36" s="110"/>
      <c r="R36" s="101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</row>
    <row r="37" spans="1:61" s="15" customFormat="1" ht="30" hidden="1" customHeight="1" outlineLevel="2" x14ac:dyDescent="0.2">
      <c r="A37" s="10" t="s">
        <v>74</v>
      </c>
      <c r="B37" s="10" t="s">
        <v>75</v>
      </c>
      <c r="C37" s="31" t="s">
        <v>48</v>
      </c>
      <c r="D37" s="31" t="s">
        <v>41</v>
      </c>
      <c r="E37" s="9" t="s">
        <v>82</v>
      </c>
      <c r="F37" s="10"/>
      <c r="G37" s="10"/>
      <c r="H37" s="21" t="s">
        <v>4</v>
      </c>
      <c r="I37" s="27" t="s">
        <v>39</v>
      </c>
      <c r="J37" s="24"/>
      <c r="K37" s="49">
        <v>0</v>
      </c>
      <c r="L37" s="49">
        <v>0</v>
      </c>
      <c r="M37" s="30"/>
      <c r="N37" s="48"/>
      <c r="O37" s="92"/>
      <c r="P37" s="92"/>
      <c r="Q37" s="110"/>
      <c r="R37" s="101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</row>
    <row r="38" spans="1:61" s="15" customFormat="1" ht="30" hidden="1" customHeight="1" outlineLevel="2" x14ac:dyDescent="0.2">
      <c r="A38" s="10" t="s">
        <v>74</v>
      </c>
      <c r="B38" s="10" t="s">
        <v>75</v>
      </c>
      <c r="C38" s="31" t="s">
        <v>48</v>
      </c>
      <c r="D38" s="31" t="s">
        <v>41</v>
      </c>
      <c r="E38" s="9" t="s">
        <v>82</v>
      </c>
      <c r="F38" s="19"/>
      <c r="G38" s="19"/>
      <c r="H38" s="21" t="s">
        <v>137</v>
      </c>
      <c r="I38" s="21" t="s">
        <v>39</v>
      </c>
      <c r="J38" s="95"/>
      <c r="K38" s="94">
        <v>0</v>
      </c>
      <c r="L38" s="94">
        <v>0</v>
      </c>
      <c r="M38" s="58"/>
      <c r="N38" s="93"/>
      <c r="O38" s="92"/>
      <c r="P38" s="92"/>
      <c r="Q38" s="110"/>
      <c r="R38" s="103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</row>
    <row r="39" spans="1:61" s="13" customFormat="1" ht="30" customHeight="1" outlineLevel="2" x14ac:dyDescent="0.2">
      <c r="A39" s="10" t="s">
        <v>74</v>
      </c>
      <c r="B39" s="10" t="s">
        <v>75</v>
      </c>
      <c r="C39" s="31" t="s">
        <v>48</v>
      </c>
      <c r="D39" s="31" t="s">
        <v>41</v>
      </c>
      <c r="E39" s="9" t="s">
        <v>82</v>
      </c>
      <c r="F39" s="10">
        <v>44816</v>
      </c>
      <c r="G39" s="10" t="s">
        <v>145</v>
      </c>
      <c r="H39" s="9" t="s">
        <v>25</v>
      </c>
      <c r="I39" s="8" t="s">
        <v>3</v>
      </c>
      <c r="J39" s="16"/>
      <c r="K39" s="12">
        <v>100</v>
      </c>
      <c r="L39" s="50">
        <v>100</v>
      </c>
      <c r="M39" s="7"/>
      <c r="N39" s="47">
        <v>100</v>
      </c>
      <c r="O39" s="92">
        <v>90</v>
      </c>
      <c r="P39" s="92">
        <v>100</v>
      </c>
      <c r="Q39" s="110">
        <v>90</v>
      </c>
      <c r="R39" s="99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</row>
    <row r="40" spans="1:61" s="13" customFormat="1" ht="30" hidden="1" customHeight="1" outlineLevel="2" x14ac:dyDescent="0.2">
      <c r="A40" s="10" t="s">
        <v>74</v>
      </c>
      <c r="B40" s="10" t="s">
        <v>75</v>
      </c>
      <c r="C40" s="31" t="s">
        <v>48</v>
      </c>
      <c r="D40" s="31" t="s">
        <v>41</v>
      </c>
      <c r="E40" s="9" t="s">
        <v>82</v>
      </c>
      <c r="F40" s="43"/>
      <c r="G40" s="10"/>
      <c r="H40" s="9" t="s">
        <v>96</v>
      </c>
      <c r="I40" s="7"/>
      <c r="J40" s="16"/>
      <c r="K40" s="12">
        <v>0</v>
      </c>
      <c r="L40" s="50">
        <v>0</v>
      </c>
      <c r="M40" s="7"/>
      <c r="N40" s="47"/>
      <c r="O40" s="92"/>
      <c r="P40" s="92"/>
      <c r="Q40" s="110"/>
      <c r="R40" s="99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</row>
    <row r="41" spans="1:61" s="13" customFormat="1" ht="30" customHeight="1" outlineLevel="2" x14ac:dyDescent="0.2">
      <c r="A41" s="10" t="s">
        <v>74</v>
      </c>
      <c r="B41" s="10" t="s">
        <v>75</v>
      </c>
      <c r="C41" s="31" t="s">
        <v>48</v>
      </c>
      <c r="D41" s="31" t="s">
        <v>41</v>
      </c>
      <c r="E41" s="9" t="s">
        <v>82</v>
      </c>
      <c r="F41" s="19">
        <v>44824</v>
      </c>
      <c r="G41" s="19" t="s">
        <v>146</v>
      </c>
      <c r="H41" s="8" t="s">
        <v>32</v>
      </c>
      <c r="I41" s="8" t="s">
        <v>3</v>
      </c>
      <c r="J41" s="16"/>
      <c r="K41" s="12">
        <v>290</v>
      </c>
      <c r="L41" s="12">
        <v>290</v>
      </c>
      <c r="M41" s="7"/>
      <c r="N41" s="47">
        <v>290</v>
      </c>
      <c r="O41" s="92">
        <v>320</v>
      </c>
      <c r="P41" s="92">
        <v>450</v>
      </c>
      <c r="Q41" s="110">
        <v>350</v>
      </c>
      <c r="R41" s="99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</row>
    <row r="42" spans="1:61" s="13" customFormat="1" ht="30" customHeight="1" outlineLevel="2" x14ac:dyDescent="0.2">
      <c r="A42" s="10" t="s">
        <v>74</v>
      </c>
      <c r="B42" s="10" t="s">
        <v>75</v>
      </c>
      <c r="C42" s="31" t="s">
        <v>48</v>
      </c>
      <c r="D42" s="31" t="s">
        <v>41</v>
      </c>
      <c r="E42" s="9" t="s">
        <v>82</v>
      </c>
      <c r="F42" s="10">
        <v>44844</v>
      </c>
      <c r="G42" s="10" t="s">
        <v>145</v>
      </c>
      <c r="H42" s="9" t="s">
        <v>10</v>
      </c>
      <c r="I42" s="8" t="s">
        <v>3</v>
      </c>
      <c r="J42" s="16"/>
      <c r="K42" s="12">
        <v>1080</v>
      </c>
      <c r="L42" s="50">
        <v>1080</v>
      </c>
      <c r="M42" s="7"/>
      <c r="N42" s="47">
        <v>1080</v>
      </c>
      <c r="O42" s="92">
        <v>1300</v>
      </c>
      <c r="P42" s="92">
        <v>1500</v>
      </c>
      <c r="Q42" s="110">
        <v>1300</v>
      </c>
      <c r="R42" s="99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</row>
    <row r="43" spans="1:61" s="13" customFormat="1" ht="30" hidden="1" customHeight="1" outlineLevel="2" x14ac:dyDescent="0.2">
      <c r="A43" s="10" t="s">
        <v>74</v>
      </c>
      <c r="B43" s="10" t="s">
        <v>75</v>
      </c>
      <c r="C43" s="31" t="s">
        <v>48</v>
      </c>
      <c r="D43" s="31" t="s">
        <v>41</v>
      </c>
      <c r="E43" s="9" t="s">
        <v>82</v>
      </c>
      <c r="F43" s="10" t="s">
        <v>158</v>
      </c>
      <c r="G43" s="10" t="s">
        <v>156</v>
      </c>
      <c r="H43" s="9" t="s">
        <v>15</v>
      </c>
      <c r="I43" s="9" t="s">
        <v>9</v>
      </c>
      <c r="J43" s="16"/>
      <c r="K43" s="17">
        <v>120</v>
      </c>
      <c r="L43" s="46">
        <v>120</v>
      </c>
      <c r="M43" s="7"/>
      <c r="N43" s="47">
        <v>120</v>
      </c>
      <c r="O43" s="92" t="s">
        <v>39</v>
      </c>
      <c r="P43" s="92"/>
      <c r="Q43" s="110"/>
      <c r="R43" s="100" t="s">
        <v>159</v>
      </c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</row>
    <row r="44" spans="1:61" s="13" customFormat="1" ht="30" customHeight="1" outlineLevel="2" x14ac:dyDescent="0.2">
      <c r="A44" s="10" t="s">
        <v>74</v>
      </c>
      <c r="B44" s="10" t="s">
        <v>75</v>
      </c>
      <c r="C44" s="31" t="s">
        <v>48</v>
      </c>
      <c r="D44" s="31" t="s">
        <v>41</v>
      </c>
      <c r="E44" s="9" t="s">
        <v>82</v>
      </c>
      <c r="F44" s="10"/>
      <c r="G44" s="10"/>
      <c r="H44" s="9" t="s">
        <v>23</v>
      </c>
      <c r="I44" s="1" t="s">
        <v>9</v>
      </c>
      <c r="J44" s="16"/>
      <c r="K44" s="12">
        <v>68</v>
      </c>
      <c r="L44" s="50">
        <v>68</v>
      </c>
      <c r="M44" s="30"/>
      <c r="N44" s="47">
        <v>68</v>
      </c>
      <c r="O44" s="92">
        <v>68</v>
      </c>
      <c r="P44" s="92">
        <v>68</v>
      </c>
      <c r="Q44" s="110">
        <v>68</v>
      </c>
      <c r="R44" s="99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</row>
    <row r="45" spans="1:61" s="13" customFormat="1" ht="30" customHeight="1" outlineLevel="2" x14ac:dyDescent="0.2">
      <c r="A45" s="10" t="s">
        <v>74</v>
      </c>
      <c r="B45" s="10" t="s">
        <v>75</v>
      </c>
      <c r="C45" s="31" t="s">
        <v>48</v>
      </c>
      <c r="D45" s="31" t="s">
        <v>41</v>
      </c>
      <c r="E45" s="9" t="s">
        <v>82</v>
      </c>
      <c r="F45" s="10">
        <v>44820</v>
      </c>
      <c r="G45" s="10" t="s">
        <v>145</v>
      </c>
      <c r="H45" s="9" t="s">
        <v>28</v>
      </c>
      <c r="I45" s="8" t="s">
        <v>3</v>
      </c>
      <c r="J45" s="16"/>
      <c r="K45" s="12">
        <v>2000</v>
      </c>
      <c r="L45" s="50">
        <v>2000</v>
      </c>
      <c r="M45" s="7"/>
      <c r="N45" s="47">
        <v>2000</v>
      </c>
      <c r="O45" s="92">
        <v>1500</v>
      </c>
      <c r="P45" s="92">
        <v>5000</v>
      </c>
      <c r="Q45" s="110">
        <v>2000</v>
      </c>
      <c r="R45" s="99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</row>
    <row r="46" spans="1:61" s="18" customFormat="1" ht="30" hidden="1" customHeight="1" outlineLevel="2" x14ac:dyDescent="0.2">
      <c r="A46" s="10" t="s">
        <v>74</v>
      </c>
      <c r="B46" s="10" t="s">
        <v>75</v>
      </c>
      <c r="C46" s="31" t="s">
        <v>48</v>
      </c>
      <c r="D46" s="31" t="s">
        <v>41</v>
      </c>
      <c r="E46" s="9" t="s">
        <v>82</v>
      </c>
      <c r="F46" s="10"/>
      <c r="G46" s="10"/>
      <c r="H46" s="9" t="s">
        <v>69</v>
      </c>
      <c r="I46" s="34"/>
      <c r="J46" s="16"/>
      <c r="K46" s="12">
        <v>0</v>
      </c>
      <c r="L46" s="50">
        <v>0</v>
      </c>
      <c r="M46" s="7"/>
      <c r="N46" s="47"/>
      <c r="O46" s="92"/>
      <c r="P46" s="92"/>
      <c r="Q46" s="110"/>
      <c r="R46" s="99"/>
    </row>
    <row r="47" spans="1:61" s="18" customFormat="1" ht="30" hidden="1" customHeight="1" outlineLevel="2" x14ac:dyDescent="0.2">
      <c r="A47" s="10" t="s">
        <v>74</v>
      </c>
      <c r="B47" s="10" t="s">
        <v>75</v>
      </c>
      <c r="C47" s="31" t="s">
        <v>48</v>
      </c>
      <c r="D47" s="31" t="s">
        <v>41</v>
      </c>
      <c r="E47" s="9" t="s">
        <v>82</v>
      </c>
      <c r="F47" s="10"/>
      <c r="G47" s="19"/>
      <c r="H47" s="9" t="s">
        <v>38</v>
      </c>
      <c r="I47" s="17" t="s">
        <v>39</v>
      </c>
      <c r="J47" s="16"/>
      <c r="K47" s="17">
        <v>150</v>
      </c>
      <c r="L47" s="46">
        <v>0</v>
      </c>
      <c r="M47" s="59"/>
      <c r="N47" s="45"/>
      <c r="O47" s="92"/>
      <c r="P47" s="92"/>
      <c r="Q47" s="110"/>
      <c r="R47" s="88"/>
      <c r="S47" s="14"/>
      <c r="T47" s="14"/>
      <c r="U47" s="14"/>
      <c r="V47" s="14"/>
      <c r="W47" s="14"/>
      <c r="X47" s="14"/>
      <c r="Y47" s="14"/>
    </row>
    <row r="48" spans="1:61" s="18" customFormat="1" ht="30" customHeight="1" outlineLevel="2" x14ac:dyDescent="0.2">
      <c r="A48" s="10" t="s">
        <v>74</v>
      </c>
      <c r="B48" s="10" t="s">
        <v>75</v>
      </c>
      <c r="C48" s="31" t="s">
        <v>48</v>
      </c>
      <c r="D48" s="31" t="s">
        <v>41</v>
      </c>
      <c r="E48" s="9" t="s">
        <v>82</v>
      </c>
      <c r="F48" s="10">
        <v>44819</v>
      </c>
      <c r="G48" s="19" t="s">
        <v>145</v>
      </c>
      <c r="H48" s="9" t="s">
        <v>24</v>
      </c>
      <c r="I48" s="9" t="s">
        <v>3</v>
      </c>
      <c r="J48" s="16"/>
      <c r="K48" s="17">
        <v>900</v>
      </c>
      <c r="L48" s="46">
        <v>900</v>
      </c>
      <c r="M48" s="16"/>
      <c r="N48" s="45">
        <v>900</v>
      </c>
      <c r="O48" s="92">
        <v>900</v>
      </c>
      <c r="P48" s="92">
        <v>1000</v>
      </c>
      <c r="Q48" s="110">
        <v>900</v>
      </c>
      <c r="R48" s="88"/>
      <c r="S48" s="14"/>
      <c r="T48" s="14"/>
      <c r="U48" s="14"/>
      <c r="V48" s="14"/>
      <c r="W48" s="14"/>
      <c r="X48" s="14"/>
      <c r="Y48" s="14"/>
    </row>
    <row r="49" spans="1:25" ht="30" hidden="1" customHeight="1" outlineLevel="2" x14ac:dyDescent="0.2">
      <c r="A49" s="10" t="s">
        <v>74</v>
      </c>
      <c r="B49" s="10" t="s">
        <v>75</v>
      </c>
      <c r="C49" s="31" t="s">
        <v>48</v>
      </c>
      <c r="D49" s="31" t="s">
        <v>41</v>
      </c>
      <c r="E49" s="9" t="s">
        <v>82</v>
      </c>
      <c r="F49" s="10">
        <v>44916</v>
      </c>
      <c r="G49" s="19" t="s">
        <v>145</v>
      </c>
      <c r="H49" s="35" t="s">
        <v>37</v>
      </c>
      <c r="I49" s="58" t="s">
        <v>39</v>
      </c>
      <c r="J49" s="16"/>
      <c r="K49" s="94">
        <v>0</v>
      </c>
      <c r="L49" s="94">
        <v>0</v>
      </c>
      <c r="M49" s="16"/>
      <c r="N49" s="45"/>
      <c r="O49" s="92"/>
      <c r="P49" s="92"/>
      <c r="Q49" s="110"/>
      <c r="R49" s="88" t="s">
        <v>156</v>
      </c>
      <c r="S49" s="42"/>
      <c r="T49" s="42"/>
      <c r="U49" s="42"/>
      <c r="V49" s="42"/>
      <c r="W49" s="42"/>
      <c r="X49" s="42"/>
      <c r="Y49" s="42"/>
    </row>
    <row r="50" spans="1:25" ht="30" hidden="1" customHeight="1" outlineLevel="2" x14ac:dyDescent="0.2">
      <c r="A50" s="10" t="s">
        <v>74</v>
      </c>
      <c r="B50" s="10" t="s">
        <v>75</v>
      </c>
      <c r="C50" s="31" t="s">
        <v>48</v>
      </c>
      <c r="D50" s="31" t="s">
        <v>41</v>
      </c>
      <c r="E50" s="9" t="s">
        <v>82</v>
      </c>
      <c r="F50" s="19"/>
      <c r="G50" s="19"/>
      <c r="H50" s="21" t="s">
        <v>6</v>
      </c>
      <c r="I50" s="32" t="s">
        <v>39</v>
      </c>
      <c r="J50" s="16"/>
      <c r="K50" s="94">
        <v>0</v>
      </c>
      <c r="L50" s="94">
        <v>0</v>
      </c>
      <c r="M50" s="58"/>
      <c r="N50" s="45"/>
      <c r="O50" s="92"/>
      <c r="P50" s="92"/>
      <c r="Q50" s="110"/>
      <c r="R50" s="88"/>
      <c r="S50" s="42"/>
      <c r="T50" s="42"/>
      <c r="U50" s="42"/>
      <c r="V50" s="42"/>
      <c r="W50" s="42"/>
      <c r="X50" s="42"/>
      <c r="Y50" s="42"/>
    </row>
    <row r="51" spans="1:25" s="18" customFormat="1" ht="30" customHeight="1" outlineLevel="2" x14ac:dyDescent="0.2">
      <c r="A51" s="10" t="s">
        <v>74</v>
      </c>
      <c r="B51" s="10" t="s">
        <v>75</v>
      </c>
      <c r="C51" s="31" t="s">
        <v>48</v>
      </c>
      <c r="D51" s="31" t="s">
        <v>41</v>
      </c>
      <c r="E51" s="9" t="s">
        <v>82</v>
      </c>
      <c r="F51" s="19">
        <v>44820</v>
      </c>
      <c r="G51" s="19" t="s">
        <v>145</v>
      </c>
      <c r="H51" s="9" t="s">
        <v>11</v>
      </c>
      <c r="I51" s="9" t="s">
        <v>3</v>
      </c>
      <c r="J51" s="16"/>
      <c r="K51" s="17">
        <v>600</v>
      </c>
      <c r="L51" s="46">
        <v>600</v>
      </c>
      <c r="M51" s="16"/>
      <c r="N51" s="45">
        <v>600</v>
      </c>
      <c r="O51" s="92">
        <v>600</v>
      </c>
      <c r="P51" s="92">
        <v>650</v>
      </c>
      <c r="Q51" s="110">
        <v>500</v>
      </c>
      <c r="R51" s="88"/>
    </row>
    <row r="52" spans="1:25" s="18" customFormat="1" ht="30" customHeight="1" outlineLevel="2" x14ac:dyDescent="0.2">
      <c r="A52" s="10" t="s">
        <v>74</v>
      </c>
      <c r="B52" s="10" t="s">
        <v>75</v>
      </c>
      <c r="C52" s="31" t="s">
        <v>48</v>
      </c>
      <c r="D52" s="31" t="s">
        <v>41</v>
      </c>
      <c r="E52" s="9" t="s">
        <v>82</v>
      </c>
      <c r="F52" s="19">
        <v>44812</v>
      </c>
      <c r="G52" s="19" t="s">
        <v>145</v>
      </c>
      <c r="H52" s="9" t="s">
        <v>26</v>
      </c>
      <c r="I52" s="9" t="s">
        <v>3</v>
      </c>
      <c r="J52" s="16"/>
      <c r="K52" s="17">
        <v>250</v>
      </c>
      <c r="L52" s="46">
        <v>250</v>
      </c>
      <c r="M52" s="16"/>
      <c r="N52" s="45">
        <v>250</v>
      </c>
      <c r="O52" s="92">
        <v>300</v>
      </c>
      <c r="P52" s="92">
        <v>500</v>
      </c>
      <c r="Q52" s="110">
        <v>300</v>
      </c>
      <c r="R52" s="88"/>
    </row>
    <row r="53" spans="1:25" s="18" customFormat="1" ht="30" customHeight="1" outlineLevel="2" x14ac:dyDescent="0.2">
      <c r="A53" s="10" t="s">
        <v>74</v>
      </c>
      <c r="B53" s="10" t="s">
        <v>75</v>
      </c>
      <c r="C53" s="31" t="s">
        <v>48</v>
      </c>
      <c r="D53" s="31" t="s">
        <v>41</v>
      </c>
      <c r="E53" s="9" t="s">
        <v>82</v>
      </c>
      <c r="F53" s="19">
        <v>44813</v>
      </c>
      <c r="G53" s="19" t="s">
        <v>145</v>
      </c>
      <c r="H53" s="9" t="s">
        <v>27</v>
      </c>
      <c r="I53" s="9" t="s">
        <v>3</v>
      </c>
      <c r="J53" s="16"/>
      <c r="K53" s="17">
        <v>200</v>
      </c>
      <c r="L53" s="46">
        <v>200</v>
      </c>
      <c r="M53" s="16"/>
      <c r="N53" s="45">
        <v>200</v>
      </c>
      <c r="O53" s="92">
        <v>250</v>
      </c>
      <c r="P53" s="92">
        <v>250</v>
      </c>
      <c r="Q53" s="110">
        <v>250</v>
      </c>
      <c r="R53" s="88" t="s">
        <v>39</v>
      </c>
    </row>
    <row r="54" spans="1:25" s="18" customFormat="1" ht="30" hidden="1" customHeight="1" outlineLevel="2" x14ac:dyDescent="0.2">
      <c r="A54" s="10" t="s">
        <v>74</v>
      </c>
      <c r="B54" s="10" t="s">
        <v>75</v>
      </c>
      <c r="C54" s="31" t="s">
        <v>48</v>
      </c>
      <c r="D54" s="31" t="s">
        <v>41</v>
      </c>
      <c r="E54" s="9" t="s">
        <v>82</v>
      </c>
      <c r="F54" s="19"/>
      <c r="G54" s="19"/>
      <c r="H54" s="9" t="s">
        <v>140</v>
      </c>
      <c r="I54" s="9" t="s">
        <v>39</v>
      </c>
      <c r="J54" s="16"/>
      <c r="K54" s="17" t="s">
        <v>39</v>
      </c>
      <c r="L54" s="46" t="s">
        <v>39</v>
      </c>
      <c r="M54" s="16"/>
      <c r="N54" s="45" t="s">
        <v>39</v>
      </c>
      <c r="O54" s="45" t="s">
        <v>39</v>
      </c>
      <c r="P54" s="77"/>
      <c r="Q54" s="86"/>
      <c r="R54" s="88"/>
    </row>
    <row r="55" spans="1:25" s="18" customFormat="1" ht="30" hidden="1" customHeight="1" outlineLevel="2" x14ac:dyDescent="0.2">
      <c r="A55" s="10"/>
      <c r="B55" s="10"/>
      <c r="C55" s="31"/>
      <c r="D55" s="31"/>
      <c r="E55" s="9"/>
      <c r="F55" s="10"/>
      <c r="G55" s="10"/>
      <c r="H55" s="9"/>
      <c r="I55" s="8"/>
      <c r="J55" s="16"/>
      <c r="K55" s="12"/>
      <c r="L55" s="50"/>
      <c r="M55" s="7"/>
      <c r="N55" s="47"/>
      <c r="O55" s="47"/>
      <c r="P55" s="78"/>
      <c r="Q55" s="47"/>
      <c r="R55" s="99"/>
    </row>
    <row r="56" spans="1:25" s="18" customFormat="1" ht="30" customHeight="1" outlineLevel="1" collapsed="1" x14ac:dyDescent="0.2">
      <c r="A56" s="61" t="s">
        <v>108</v>
      </c>
      <c r="B56" s="61"/>
      <c r="C56" s="62"/>
      <c r="D56" s="62"/>
      <c r="E56" s="62"/>
      <c r="F56" s="63"/>
      <c r="G56" s="61"/>
      <c r="H56" s="62"/>
      <c r="I56" s="62"/>
      <c r="J56" s="64"/>
      <c r="K56" s="60">
        <f>SUBTOTAL(9,K23:K53)</f>
        <v>19458</v>
      </c>
      <c r="L56" s="60">
        <f>SUBTOTAL(9,L23:L53)</f>
        <v>19808</v>
      </c>
      <c r="M56" s="61"/>
      <c r="N56" s="71">
        <f>SUBTOTAL(9,N23:N53)</f>
        <v>19408</v>
      </c>
      <c r="O56" s="71">
        <f>SUM(O23:O55)</f>
        <v>18828</v>
      </c>
      <c r="P56" s="71">
        <f>SUM(P23:P55)</f>
        <v>31518</v>
      </c>
      <c r="Q56" s="71">
        <f>SUM(Q23:Q55)</f>
        <v>18608</v>
      </c>
      <c r="R56" s="104"/>
    </row>
    <row r="57" spans="1:25" s="18" customFormat="1" ht="30" hidden="1" customHeight="1" outlineLevel="2" x14ac:dyDescent="0.2">
      <c r="A57" s="16" t="s">
        <v>73</v>
      </c>
      <c r="B57" s="16" t="s">
        <v>80</v>
      </c>
      <c r="C57" s="9" t="s">
        <v>45</v>
      </c>
      <c r="D57" s="9" t="s">
        <v>43</v>
      </c>
      <c r="E57" s="9" t="s">
        <v>82</v>
      </c>
      <c r="F57" s="10"/>
      <c r="G57" s="10"/>
      <c r="H57" s="9" t="s">
        <v>14</v>
      </c>
      <c r="I57" s="9"/>
      <c r="J57" s="16"/>
      <c r="K57" s="17">
        <v>1000</v>
      </c>
      <c r="L57" s="46">
        <v>0</v>
      </c>
      <c r="M57" s="16"/>
      <c r="N57" s="70"/>
      <c r="O57" s="70"/>
      <c r="P57" s="70"/>
      <c r="Q57" s="52"/>
      <c r="R57" s="105"/>
    </row>
    <row r="58" spans="1:25" s="18" customFormat="1" ht="30" hidden="1" customHeight="1" outlineLevel="1" x14ac:dyDescent="0.2">
      <c r="A58" s="61" t="s">
        <v>110</v>
      </c>
      <c r="B58" s="61"/>
      <c r="C58" s="62"/>
      <c r="D58" s="62"/>
      <c r="E58" s="62"/>
      <c r="F58" s="63"/>
      <c r="G58" s="61"/>
      <c r="H58" s="62"/>
      <c r="I58" s="62"/>
      <c r="J58" s="64"/>
      <c r="K58" s="60">
        <f>SUBTOTAL(9,K57:K57)</f>
        <v>1000</v>
      </c>
      <c r="L58" s="60">
        <f>SUBTOTAL(9,L57:L57)</f>
        <v>0</v>
      </c>
      <c r="M58" s="61"/>
      <c r="N58" s="71">
        <f>SUBTOTAL(9,N57:N57)</f>
        <v>0</v>
      </c>
      <c r="O58" s="71">
        <f>SUBTOTAL(9,O57:O57)</f>
        <v>0</v>
      </c>
      <c r="P58" s="76">
        <f>SUM(P57)</f>
        <v>0</v>
      </c>
      <c r="Q58" s="71"/>
      <c r="R58" s="98"/>
    </row>
    <row r="59" spans="1:25" s="14" customFormat="1" ht="30" customHeight="1" outlineLevel="1" x14ac:dyDescent="0.2">
      <c r="A59" s="16" t="s">
        <v>74</v>
      </c>
      <c r="B59" s="16" t="s">
        <v>91</v>
      </c>
      <c r="C59" s="28" t="s">
        <v>47</v>
      </c>
      <c r="D59" s="28" t="s">
        <v>147</v>
      </c>
      <c r="E59" s="9" t="s">
        <v>82</v>
      </c>
      <c r="F59" s="19">
        <v>44734</v>
      </c>
      <c r="G59" s="16" t="s">
        <v>145</v>
      </c>
      <c r="H59" s="9" t="s">
        <v>134</v>
      </c>
      <c r="I59" s="8" t="s">
        <v>3</v>
      </c>
      <c r="J59" s="16"/>
      <c r="K59" s="143" t="s">
        <v>132</v>
      </c>
      <c r="L59" s="144"/>
      <c r="M59" s="125" t="s">
        <v>132</v>
      </c>
      <c r="N59" s="145"/>
      <c r="O59" s="26">
        <v>1900</v>
      </c>
      <c r="P59" s="26">
        <v>2000</v>
      </c>
      <c r="Q59" s="110">
        <v>1900</v>
      </c>
      <c r="R59" s="88"/>
    </row>
    <row r="60" spans="1:25" s="14" customFormat="1" ht="30" customHeight="1" outlineLevel="1" x14ac:dyDescent="0.2">
      <c r="A60" s="16" t="s">
        <v>74</v>
      </c>
      <c r="B60" s="16"/>
      <c r="C60" s="28" t="s">
        <v>47</v>
      </c>
      <c r="D60" s="28" t="s">
        <v>147</v>
      </c>
      <c r="E60" s="9" t="s">
        <v>82</v>
      </c>
      <c r="F60" s="19">
        <v>44805</v>
      </c>
      <c r="G60" s="16" t="s">
        <v>146</v>
      </c>
      <c r="H60" s="9" t="s">
        <v>135</v>
      </c>
      <c r="I60" s="8" t="s">
        <v>3</v>
      </c>
      <c r="J60" s="16"/>
      <c r="K60" s="143" t="s">
        <v>132</v>
      </c>
      <c r="L60" s="144"/>
      <c r="M60" s="125" t="s">
        <v>132</v>
      </c>
      <c r="N60" s="145"/>
      <c r="O60" s="26">
        <v>390</v>
      </c>
      <c r="P60" s="26">
        <v>400</v>
      </c>
      <c r="Q60" s="110">
        <v>390</v>
      </c>
      <c r="R60" s="88"/>
    </row>
    <row r="61" spans="1:25" s="14" customFormat="1" ht="30" customHeight="1" outlineLevel="1" x14ac:dyDescent="0.2">
      <c r="A61" s="16" t="s">
        <v>74</v>
      </c>
      <c r="B61" s="16"/>
      <c r="C61" s="28" t="s">
        <v>47</v>
      </c>
      <c r="D61" s="28" t="s">
        <v>147</v>
      </c>
      <c r="E61" s="9" t="s">
        <v>82</v>
      </c>
      <c r="F61" s="19">
        <v>44811</v>
      </c>
      <c r="G61" s="16" t="s">
        <v>146</v>
      </c>
      <c r="H61" s="9" t="s">
        <v>31</v>
      </c>
      <c r="I61" s="8" t="s">
        <v>3</v>
      </c>
      <c r="J61" s="16"/>
      <c r="K61" s="143" t="s">
        <v>132</v>
      </c>
      <c r="L61" s="144"/>
      <c r="M61" s="125" t="s">
        <v>132</v>
      </c>
      <c r="N61" s="145"/>
      <c r="O61" s="26">
        <v>1900</v>
      </c>
      <c r="P61" s="26">
        <v>2000</v>
      </c>
      <c r="Q61" s="110">
        <v>1900</v>
      </c>
      <c r="R61" s="88"/>
    </row>
    <row r="62" spans="1:25" s="14" customFormat="1" ht="30" customHeight="1" outlineLevel="1" x14ac:dyDescent="0.2">
      <c r="A62" s="16" t="s">
        <v>74</v>
      </c>
      <c r="B62" s="16"/>
      <c r="C62" s="28" t="s">
        <v>47</v>
      </c>
      <c r="D62" s="28" t="s">
        <v>147</v>
      </c>
      <c r="E62" s="9" t="s">
        <v>82</v>
      </c>
      <c r="F62" s="19"/>
      <c r="G62" s="16" t="s">
        <v>146</v>
      </c>
      <c r="H62" s="23" t="s">
        <v>61</v>
      </c>
      <c r="I62" s="8" t="s">
        <v>3</v>
      </c>
      <c r="J62" s="24"/>
      <c r="K62" s="12">
        <v>80</v>
      </c>
      <c r="L62" s="50">
        <v>80</v>
      </c>
      <c r="M62" s="125" t="s">
        <v>132</v>
      </c>
      <c r="N62" s="145"/>
      <c r="O62" s="145"/>
      <c r="P62" s="12">
        <v>80</v>
      </c>
      <c r="Q62" s="92">
        <v>160</v>
      </c>
      <c r="R62" s="99" t="s">
        <v>184</v>
      </c>
    </row>
    <row r="63" spans="1:25" s="142" customFormat="1" ht="30" customHeight="1" outlineLevel="1" x14ac:dyDescent="0.2">
      <c r="A63" s="61" t="s">
        <v>190</v>
      </c>
      <c r="B63" s="61"/>
      <c r="C63" s="135" t="s">
        <v>47</v>
      </c>
      <c r="D63" s="135" t="s">
        <v>147</v>
      </c>
      <c r="E63" s="62" t="s">
        <v>82</v>
      </c>
      <c r="F63" s="63"/>
      <c r="G63" s="61"/>
      <c r="H63" s="136"/>
      <c r="I63" s="137"/>
      <c r="J63" s="138"/>
      <c r="K63" s="60"/>
      <c r="L63" s="139"/>
      <c r="M63" s="140"/>
      <c r="N63" s="141"/>
      <c r="O63" s="134">
        <f>SUM(O59:O62)</f>
        <v>4190</v>
      </c>
      <c r="P63" s="134">
        <f>SUM(P59:P62)</f>
        <v>4480</v>
      </c>
      <c r="Q63" s="134">
        <f>SUM(Q59:Q62)</f>
        <v>4350</v>
      </c>
      <c r="R63" s="98"/>
    </row>
    <row r="64" spans="1:25" s="14" customFormat="1" ht="30" customHeight="1" outlineLevel="1" x14ac:dyDescent="0.2">
      <c r="A64" s="16"/>
      <c r="B64" s="16"/>
      <c r="C64" s="28" t="s">
        <v>47</v>
      </c>
      <c r="D64" s="28" t="s">
        <v>147</v>
      </c>
      <c r="E64" s="9" t="s">
        <v>82</v>
      </c>
      <c r="F64" s="19">
        <v>44817</v>
      </c>
      <c r="G64" s="16" t="s">
        <v>145</v>
      </c>
      <c r="H64" s="9" t="s">
        <v>148</v>
      </c>
      <c r="I64" s="9" t="s">
        <v>149</v>
      </c>
      <c r="J64" s="11"/>
      <c r="K64" s="17"/>
      <c r="L64" s="17"/>
      <c r="M64" s="16"/>
      <c r="N64" s="45"/>
      <c r="O64" s="92">
        <v>600</v>
      </c>
      <c r="P64" s="92">
        <v>840</v>
      </c>
      <c r="Q64" s="110">
        <v>400</v>
      </c>
      <c r="R64" s="88"/>
    </row>
    <row r="65" spans="1:18" s="18" customFormat="1" ht="34.9" customHeight="1" outlineLevel="2" x14ac:dyDescent="0.2">
      <c r="A65" s="36"/>
      <c r="B65" s="36"/>
      <c r="C65" s="28" t="s">
        <v>47</v>
      </c>
      <c r="D65" s="28" t="s">
        <v>147</v>
      </c>
      <c r="E65" s="9" t="s">
        <v>82</v>
      </c>
      <c r="F65" s="36">
        <v>44823</v>
      </c>
      <c r="G65" s="36" t="s">
        <v>146</v>
      </c>
      <c r="H65" s="9" t="s">
        <v>151</v>
      </c>
      <c r="I65" s="9" t="s">
        <v>149</v>
      </c>
      <c r="J65" s="16"/>
      <c r="K65" s="17"/>
      <c r="L65" s="46"/>
      <c r="M65" s="16"/>
      <c r="N65" s="45"/>
      <c r="O65" s="92"/>
      <c r="P65" s="92">
        <v>1000</v>
      </c>
      <c r="Q65" s="110">
        <v>0</v>
      </c>
      <c r="R65" s="88" t="s">
        <v>185</v>
      </c>
    </row>
    <row r="66" spans="1:18" s="18" customFormat="1" ht="34.9" customHeight="1" outlineLevel="2" x14ac:dyDescent="0.2">
      <c r="A66" s="36"/>
      <c r="B66" s="36"/>
      <c r="C66" s="28" t="s">
        <v>47</v>
      </c>
      <c r="D66" s="28" t="s">
        <v>147</v>
      </c>
      <c r="E66" s="9" t="s">
        <v>82</v>
      </c>
      <c r="F66" s="36"/>
      <c r="G66" s="36"/>
      <c r="H66" s="9" t="s">
        <v>19</v>
      </c>
      <c r="I66" s="9" t="s">
        <v>39</v>
      </c>
      <c r="J66" s="16" t="s">
        <v>123</v>
      </c>
      <c r="K66" s="17">
        <v>1000</v>
      </c>
      <c r="L66" s="46">
        <v>1000</v>
      </c>
      <c r="M66" s="16" t="s">
        <v>128</v>
      </c>
      <c r="N66" s="45">
        <v>1000</v>
      </c>
      <c r="O66" s="92">
        <v>600</v>
      </c>
      <c r="P66" s="92">
        <v>3000</v>
      </c>
      <c r="Q66" s="129"/>
      <c r="R66" s="152" t="s">
        <v>180</v>
      </c>
    </row>
    <row r="67" spans="1:18" s="18" customFormat="1" ht="34.9" customHeight="1" outlineLevel="2" x14ac:dyDescent="0.2">
      <c r="A67" s="36" t="s">
        <v>90</v>
      </c>
      <c r="B67" s="36" t="s">
        <v>91</v>
      </c>
      <c r="C67" s="28" t="s">
        <v>47</v>
      </c>
      <c r="D67" s="28" t="s">
        <v>147</v>
      </c>
      <c r="E67" s="9" t="s">
        <v>82</v>
      </c>
      <c r="F67" s="36">
        <v>44879</v>
      </c>
      <c r="G67" s="36" t="s">
        <v>145</v>
      </c>
      <c r="H67" s="9" t="s">
        <v>104</v>
      </c>
      <c r="I67" s="9" t="s">
        <v>149</v>
      </c>
      <c r="J67" s="16"/>
      <c r="K67" s="17">
        <v>1470</v>
      </c>
      <c r="L67" s="46">
        <v>1230</v>
      </c>
      <c r="M67" s="16"/>
      <c r="N67" s="45"/>
      <c r="O67" s="92"/>
      <c r="P67" s="92">
        <v>7210</v>
      </c>
      <c r="Q67" s="129"/>
      <c r="R67" s="153"/>
    </row>
    <row r="68" spans="1:18" ht="30" customHeight="1" outlineLevel="2" x14ac:dyDescent="0.2">
      <c r="A68" s="10" t="s">
        <v>90</v>
      </c>
      <c r="B68" s="10" t="s">
        <v>91</v>
      </c>
      <c r="C68" s="28" t="s">
        <v>47</v>
      </c>
      <c r="D68" s="28" t="s">
        <v>147</v>
      </c>
      <c r="E68" s="9" t="s">
        <v>82</v>
      </c>
      <c r="F68" s="36">
        <v>44820</v>
      </c>
      <c r="G68" s="58" t="s">
        <v>145</v>
      </c>
      <c r="H68" s="22" t="s">
        <v>50</v>
      </c>
      <c r="I68" s="1" t="s">
        <v>3</v>
      </c>
      <c r="J68" s="24" t="s">
        <v>123</v>
      </c>
      <c r="K68" s="12">
        <v>700</v>
      </c>
      <c r="L68" s="50">
        <v>1400</v>
      </c>
      <c r="M68" s="75"/>
      <c r="N68" s="48">
        <v>1400</v>
      </c>
      <c r="O68" s="92">
        <v>2210</v>
      </c>
      <c r="P68" s="92">
        <v>750</v>
      </c>
      <c r="Q68" s="129"/>
      <c r="R68" s="153"/>
    </row>
    <row r="69" spans="1:18" ht="37.9" customHeight="1" outlineLevel="2" x14ac:dyDescent="0.2">
      <c r="A69" s="10" t="s">
        <v>90</v>
      </c>
      <c r="B69" s="10" t="s">
        <v>91</v>
      </c>
      <c r="C69" s="28" t="s">
        <v>47</v>
      </c>
      <c r="D69" s="28" t="s">
        <v>147</v>
      </c>
      <c r="E69" s="9" t="s">
        <v>82</v>
      </c>
      <c r="F69" s="36">
        <v>44820</v>
      </c>
      <c r="G69" s="58" t="s">
        <v>145</v>
      </c>
      <c r="H69" s="22" t="s">
        <v>50</v>
      </c>
      <c r="I69" s="23" t="s">
        <v>149</v>
      </c>
      <c r="J69" s="24" t="s">
        <v>123</v>
      </c>
      <c r="K69" s="12">
        <v>0</v>
      </c>
      <c r="L69" s="50">
        <v>3100</v>
      </c>
      <c r="M69" s="75" t="s">
        <v>127</v>
      </c>
      <c r="N69" s="48">
        <v>1000</v>
      </c>
      <c r="O69" s="92" t="s">
        <v>39</v>
      </c>
      <c r="P69" s="92">
        <v>2000</v>
      </c>
      <c r="Q69" s="129"/>
      <c r="R69" s="153"/>
    </row>
    <row r="70" spans="1:18" ht="30" customHeight="1" outlineLevel="2" x14ac:dyDescent="0.2">
      <c r="A70" s="10" t="s">
        <v>90</v>
      </c>
      <c r="B70" s="10" t="s">
        <v>91</v>
      </c>
      <c r="C70" s="28" t="s">
        <v>47</v>
      </c>
      <c r="D70" s="28" t="s">
        <v>147</v>
      </c>
      <c r="E70" s="9" t="s">
        <v>82</v>
      </c>
      <c r="F70" s="19">
        <v>44817</v>
      </c>
      <c r="G70" s="16" t="s">
        <v>145</v>
      </c>
      <c r="H70" s="23" t="s">
        <v>150</v>
      </c>
      <c r="I70" s="9" t="s">
        <v>149</v>
      </c>
      <c r="J70" s="24" t="s">
        <v>123</v>
      </c>
      <c r="K70" s="12">
        <v>1300</v>
      </c>
      <c r="L70" s="50">
        <v>1400</v>
      </c>
      <c r="M70" s="75"/>
      <c r="N70" s="48">
        <v>1400</v>
      </c>
      <c r="O70" s="92">
        <v>2400</v>
      </c>
      <c r="P70" s="92">
        <v>1500</v>
      </c>
      <c r="Q70" s="129"/>
      <c r="R70" s="127"/>
    </row>
    <row r="71" spans="1:18" ht="30" hidden="1" customHeight="1" outlineLevel="2" x14ac:dyDescent="0.2">
      <c r="A71" s="10" t="s">
        <v>90</v>
      </c>
      <c r="B71" s="10" t="s">
        <v>91</v>
      </c>
      <c r="C71" s="28" t="s">
        <v>47</v>
      </c>
      <c r="D71" s="28" t="s">
        <v>147</v>
      </c>
      <c r="E71" s="9" t="s">
        <v>82</v>
      </c>
      <c r="F71" s="36"/>
      <c r="G71" s="58"/>
      <c r="H71" s="23" t="s">
        <v>62</v>
      </c>
      <c r="I71" s="24"/>
      <c r="J71" s="24"/>
      <c r="K71" s="12"/>
      <c r="L71" s="50">
        <v>1400</v>
      </c>
      <c r="M71" s="75" t="s">
        <v>126</v>
      </c>
      <c r="N71" s="48">
        <v>1600</v>
      </c>
      <c r="O71" s="48" t="s">
        <v>39</v>
      </c>
      <c r="P71" s="48"/>
      <c r="Q71" s="87"/>
      <c r="R71" s="101"/>
    </row>
    <row r="72" spans="1:18" s="18" customFormat="1" ht="30" hidden="1" customHeight="1" outlineLevel="2" x14ac:dyDescent="0.2">
      <c r="A72" s="36" t="s">
        <v>90</v>
      </c>
      <c r="B72" s="36" t="s">
        <v>91</v>
      </c>
      <c r="C72" s="28" t="s">
        <v>47</v>
      </c>
      <c r="D72" s="28" t="s">
        <v>147</v>
      </c>
      <c r="E72" s="9" t="s">
        <v>82</v>
      </c>
      <c r="F72" s="36"/>
      <c r="G72" s="36"/>
      <c r="H72" s="9" t="s">
        <v>65</v>
      </c>
      <c r="I72" s="9" t="s">
        <v>39</v>
      </c>
      <c r="J72" s="16"/>
      <c r="K72" s="17">
        <v>0</v>
      </c>
      <c r="L72" s="46">
        <v>0</v>
      </c>
      <c r="M72" s="16"/>
      <c r="N72" s="45"/>
      <c r="O72" s="45"/>
      <c r="P72" s="45"/>
      <c r="Q72" s="86"/>
      <c r="R72" s="88"/>
    </row>
    <row r="73" spans="1:18" s="18" customFormat="1" ht="30" hidden="1" customHeight="1" outlineLevel="2" x14ac:dyDescent="0.2">
      <c r="A73" s="36" t="s">
        <v>90</v>
      </c>
      <c r="B73" s="36" t="s">
        <v>91</v>
      </c>
      <c r="C73" s="28" t="s">
        <v>47</v>
      </c>
      <c r="D73" s="28" t="s">
        <v>147</v>
      </c>
      <c r="E73" s="9" t="s">
        <v>82</v>
      </c>
      <c r="F73" s="44">
        <v>44865</v>
      </c>
      <c r="G73" s="44" t="s">
        <v>156</v>
      </c>
      <c r="H73" s="9" t="s">
        <v>165</v>
      </c>
      <c r="I73" s="9" t="s">
        <v>39</v>
      </c>
      <c r="J73" s="16"/>
      <c r="K73" s="17">
        <v>0</v>
      </c>
      <c r="L73" s="46">
        <v>0</v>
      </c>
      <c r="M73" s="16"/>
      <c r="N73" s="45"/>
      <c r="O73" s="45"/>
      <c r="P73" s="45"/>
      <c r="Q73" s="86"/>
      <c r="R73" s="88" t="s">
        <v>166</v>
      </c>
    </row>
    <row r="74" spans="1:18" s="18" customFormat="1" ht="30" hidden="1" customHeight="1" outlineLevel="2" x14ac:dyDescent="0.2">
      <c r="A74" s="36" t="s">
        <v>90</v>
      </c>
      <c r="B74" s="36" t="s">
        <v>91</v>
      </c>
      <c r="C74" s="28" t="s">
        <v>47</v>
      </c>
      <c r="D74" s="28" t="s">
        <v>147</v>
      </c>
      <c r="E74" s="9" t="s">
        <v>82</v>
      </c>
      <c r="F74" s="44"/>
      <c r="G74" s="44"/>
      <c r="H74" s="9" t="s">
        <v>98</v>
      </c>
      <c r="I74" s="9"/>
      <c r="J74" s="16"/>
      <c r="K74" s="17">
        <v>0</v>
      </c>
      <c r="L74" s="46">
        <v>0</v>
      </c>
      <c r="M74" s="16"/>
      <c r="N74" s="45"/>
      <c r="O74" s="45"/>
      <c r="P74" s="45"/>
      <c r="Q74" s="86"/>
      <c r="R74" s="88"/>
    </row>
    <row r="75" spans="1:18" s="18" customFormat="1" ht="30" hidden="1" customHeight="1" outlineLevel="2" x14ac:dyDescent="0.2">
      <c r="A75" s="36" t="s">
        <v>90</v>
      </c>
      <c r="B75" s="36" t="s">
        <v>91</v>
      </c>
      <c r="C75" s="28" t="s">
        <v>47</v>
      </c>
      <c r="D75" s="28" t="s">
        <v>147</v>
      </c>
      <c r="E75" s="9" t="s">
        <v>82</v>
      </c>
      <c r="F75" s="44"/>
      <c r="G75" s="44"/>
      <c r="H75" s="9" t="s">
        <v>97</v>
      </c>
      <c r="I75" s="9"/>
      <c r="J75" s="16"/>
      <c r="K75" s="17">
        <v>0</v>
      </c>
      <c r="L75" s="46">
        <v>0</v>
      </c>
      <c r="M75" s="16"/>
      <c r="N75" s="45"/>
      <c r="O75" s="45"/>
      <c r="P75" s="45"/>
      <c r="Q75" s="86"/>
      <c r="R75" s="88"/>
    </row>
    <row r="76" spans="1:18" s="18" customFormat="1" ht="30" hidden="1" customHeight="1" outlineLevel="2" x14ac:dyDescent="0.2">
      <c r="A76" s="36" t="s">
        <v>90</v>
      </c>
      <c r="B76" s="36" t="s">
        <v>91</v>
      </c>
      <c r="C76" s="28" t="s">
        <v>47</v>
      </c>
      <c r="D76" s="28" t="s">
        <v>147</v>
      </c>
      <c r="E76" s="9" t="s">
        <v>82</v>
      </c>
      <c r="F76" s="44">
        <v>44865</v>
      </c>
      <c r="G76" s="44" t="s">
        <v>156</v>
      </c>
      <c r="H76" s="9" t="s">
        <v>95</v>
      </c>
      <c r="I76" s="9" t="s">
        <v>39</v>
      </c>
      <c r="J76" s="16"/>
      <c r="K76" s="17">
        <v>0</v>
      </c>
      <c r="L76" s="46">
        <v>0</v>
      </c>
      <c r="M76" s="16"/>
      <c r="N76" s="70"/>
      <c r="O76" s="70"/>
      <c r="P76" s="85"/>
      <c r="Q76" s="89"/>
      <c r="R76" s="88" t="s">
        <v>167</v>
      </c>
    </row>
    <row r="77" spans="1:18" s="18" customFormat="1" ht="30" hidden="1" customHeight="1" outlineLevel="2" x14ac:dyDescent="0.2">
      <c r="A77" s="36" t="s">
        <v>90</v>
      </c>
      <c r="B77" s="36" t="s">
        <v>91</v>
      </c>
      <c r="C77" s="28" t="s">
        <v>47</v>
      </c>
      <c r="D77" s="28" t="s">
        <v>147</v>
      </c>
      <c r="E77" s="9" t="s">
        <v>82</v>
      </c>
      <c r="F77" s="36"/>
      <c r="G77" s="36"/>
      <c r="H77" s="9" t="s">
        <v>7</v>
      </c>
      <c r="I77" s="9" t="s">
        <v>39</v>
      </c>
      <c r="J77" s="16"/>
      <c r="K77" s="17">
        <v>0</v>
      </c>
      <c r="L77" s="46">
        <v>0</v>
      </c>
      <c r="M77" s="16"/>
      <c r="N77" s="70"/>
      <c r="O77" s="70"/>
      <c r="P77" s="70"/>
      <c r="Q77" s="89"/>
      <c r="R77" s="105"/>
    </row>
    <row r="78" spans="1:18" s="18" customFormat="1" ht="30" hidden="1" customHeight="1" outlineLevel="2" x14ac:dyDescent="0.2">
      <c r="A78" s="10" t="s">
        <v>90</v>
      </c>
      <c r="B78" s="10" t="s">
        <v>91</v>
      </c>
      <c r="C78" s="28" t="s">
        <v>47</v>
      </c>
      <c r="D78" s="28" t="s">
        <v>147</v>
      </c>
      <c r="E78" s="9" t="s">
        <v>82</v>
      </c>
      <c r="F78" s="19"/>
      <c r="G78" s="19"/>
      <c r="H78" s="21" t="s">
        <v>7</v>
      </c>
      <c r="I78" s="27" t="s">
        <v>39</v>
      </c>
      <c r="J78" s="27"/>
      <c r="K78" s="17">
        <v>0</v>
      </c>
      <c r="L78" s="46">
        <v>0</v>
      </c>
      <c r="M78" s="33"/>
      <c r="N78" s="72"/>
      <c r="O78" s="72"/>
      <c r="P78" s="72"/>
      <c r="Q78" s="90"/>
      <c r="R78" s="106"/>
    </row>
    <row r="79" spans="1:18" s="18" customFormat="1" ht="30" customHeight="1" outlineLevel="1" collapsed="1" x14ac:dyDescent="0.2">
      <c r="A79" s="61" t="s">
        <v>114</v>
      </c>
      <c r="B79" s="61"/>
      <c r="C79" s="62"/>
      <c r="D79" s="62"/>
      <c r="E79" s="62"/>
      <c r="F79" s="63"/>
      <c r="G79" s="61"/>
      <c r="H79" s="62"/>
      <c r="I79" s="62"/>
      <c r="J79" s="64"/>
      <c r="K79" s="60">
        <f>SUBTOTAL(9,K65:K78)</f>
        <v>4470</v>
      </c>
      <c r="L79" s="60">
        <f>SUBTOTAL(9,L65:L78)</f>
        <v>9530</v>
      </c>
      <c r="M79" s="61"/>
      <c r="N79" s="71">
        <f>SUBTOTAL(9,N65:N78)</f>
        <v>6400</v>
      </c>
      <c r="O79" s="71">
        <f>SUM(O64:O78)</f>
        <v>5810</v>
      </c>
      <c r="P79" s="71">
        <f>SUM(P64:P78)</f>
        <v>16300</v>
      </c>
      <c r="Q79" s="71">
        <f>SUM(Q64:Q78)</f>
        <v>400</v>
      </c>
      <c r="R79" s="98"/>
    </row>
    <row r="80" spans="1:18" s="18" customFormat="1" ht="30" customHeight="1" outlineLevel="2" x14ac:dyDescent="0.2">
      <c r="A80" s="19" t="s">
        <v>88</v>
      </c>
      <c r="B80" s="19" t="s">
        <v>89</v>
      </c>
      <c r="C80" s="28" t="s">
        <v>47</v>
      </c>
      <c r="D80" s="28" t="s">
        <v>147</v>
      </c>
      <c r="E80" s="9" t="s">
        <v>82</v>
      </c>
      <c r="F80" s="19">
        <v>44875</v>
      </c>
      <c r="G80" s="19" t="s">
        <v>145</v>
      </c>
      <c r="H80" s="91" t="s">
        <v>33</v>
      </c>
      <c r="I80" s="7" t="s">
        <v>39</v>
      </c>
      <c r="J80" s="16" t="s">
        <v>123</v>
      </c>
      <c r="K80" s="12">
        <v>300</v>
      </c>
      <c r="L80" s="50">
        <v>300</v>
      </c>
      <c r="M80" s="16"/>
      <c r="N80" s="45">
        <v>300</v>
      </c>
      <c r="O80" s="92">
        <v>300</v>
      </c>
      <c r="P80" s="92">
        <v>300</v>
      </c>
      <c r="Q80" s="110">
        <v>300</v>
      </c>
      <c r="R80" s="99"/>
    </row>
    <row r="81" spans="1:18" s="18" customFormat="1" ht="30" customHeight="1" outlineLevel="2" x14ac:dyDescent="0.2">
      <c r="A81" s="19" t="s">
        <v>88</v>
      </c>
      <c r="B81" s="19" t="s">
        <v>89</v>
      </c>
      <c r="C81" s="28" t="s">
        <v>47</v>
      </c>
      <c r="D81" s="28" t="s">
        <v>147</v>
      </c>
      <c r="E81" s="9" t="s">
        <v>82</v>
      </c>
      <c r="F81" s="19">
        <v>44859</v>
      </c>
      <c r="G81" s="19" t="s">
        <v>146</v>
      </c>
      <c r="H81" s="8" t="s">
        <v>164</v>
      </c>
      <c r="I81" s="8" t="s">
        <v>39</v>
      </c>
      <c r="J81" s="16"/>
      <c r="K81" s="12"/>
      <c r="L81" s="50"/>
      <c r="M81" s="16"/>
      <c r="N81" s="45"/>
      <c r="O81" s="92"/>
      <c r="P81" s="92">
        <v>10000</v>
      </c>
      <c r="Q81" s="110">
        <v>0</v>
      </c>
      <c r="R81" s="99" t="s">
        <v>124</v>
      </c>
    </row>
    <row r="82" spans="1:18" s="18" customFormat="1" ht="33" customHeight="1" outlineLevel="2" x14ac:dyDescent="0.2">
      <c r="A82" s="19" t="s">
        <v>88</v>
      </c>
      <c r="B82" s="19" t="s">
        <v>89</v>
      </c>
      <c r="C82" s="28" t="s">
        <v>47</v>
      </c>
      <c r="D82" s="28" t="s">
        <v>147</v>
      </c>
      <c r="E82" s="9" t="s">
        <v>82</v>
      </c>
      <c r="F82" s="19">
        <v>44809</v>
      </c>
      <c r="G82" s="19" t="s">
        <v>145</v>
      </c>
      <c r="H82" s="8" t="s">
        <v>34</v>
      </c>
      <c r="I82" s="7"/>
      <c r="J82" s="16"/>
      <c r="K82" s="12">
        <v>125</v>
      </c>
      <c r="L82" s="50">
        <v>150</v>
      </c>
      <c r="M82" s="16"/>
      <c r="N82" s="45"/>
      <c r="O82" s="92"/>
      <c r="P82" s="92">
        <v>125</v>
      </c>
      <c r="Q82" s="110">
        <v>125</v>
      </c>
      <c r="R82" s="99"/>
    </row>
    <row r="83" spans="1:18" s="18" customFormat="1" ht="30" customHeight="1" outlineLevel="2" x14ac:dyDescent="0.2">
      <c r="A83" s="36" t="s">
        <v>88</v>
      </c>
      <c r="B83" s="36" t="s">
        <v>89</v>
      </c>
      <c r="C83" s="28" t="s">
        <v>47</v>
      </c>
      <c r="D83" s="28" t="s">
        <v>147</v>
      </c>
      <c r="E83" s="9" t="s">
        <v>82</v>
      </c>
      <c r="F83" s="19">
        <v>44857</v>
      </c>
      <c r="G83" s="19" t="s">
        <v>145</v>
      </c>
      <c r="H83" s="9" t="s">
        <v>35</v>
      </c>
      <c r="I83" s="9" t="s">
        <v>39</v>
      </c>
      <c r="J83" s="11" t="s">
        <v>118</v>
      </c>
      <c r="K83" s="17">
        <v>1000</v>
      </c>
      <c r="L83" s="46">
        <v>1000</v>
      </c>
      <c r="M83" s="16"/>
      <c r="N83" s="45">
        <v>1000</v>
      </c>
      <c r="O83" s="92">
        <v>1000</v>
      </c>
      <c r="P83" s="92">
        <v>1500</v>
      </c>
      <c r="Q83" s="110">
        <v>1000</v>
      </c>
      <c r="R83" s="99"/>
    </row>
    <row r="84" spans="1:18" s="14" customFormat="1" ht="30.75" customHeight="1" outlineLevel="2" x14ac:dyDescent="0.2">
      <c r="A84" s="10" t="s">
        <v>88</v>
      </c>
      <c r="B84" s="10" t="s">
        <v>89</v>
      </c>
      <c r="C84" s="28" t="s">
        <v>47</v>
      </c>
      <c r="D84" s="28" t="s">
        <v>147</v>
      </c>
      <c r="E84" s="9" t="s">
        <v>82</v>
      </c>
      <c r="F84" s="36"/>
      <c r="G84" s="79"/>
      <c r="H84" s="9" t="s">
        <v>68</v>
      </c>
      <c r="I84" s="16" t="s">
        <v>39</v>
      </c>
      <c r="J84" s="16" t="s">
        <v>123</v>
      </c>
      <c r="K84" s="12">
        <v>100</v>
      </c>
      <c r="L84" s="50">
        <v>100</v>
      </c>
      <c r="M84" s="16"/>
      <c r="N84" s="45">
        <v>100</v>
      </c>
      <c r="O84" s="92" t="s">
        <v>39</v>
      </c>
      <c r="P84" s="92"/>
      <c r="Q84" s="110">
        <v>0</v>
      </c>
      <c r="R84" s="99" t="s">
        <v>182</v>
      </c>
    </row>
    <row r="85" spans="1:18" ht="30" hidden="1" customHeight="1" outlineLevel="2" x14ac:dyDescent="0.2">
      <c r="A85" s="10" t="s">
        <v>88</v>
      </c>
      <c r="B85" s="10" t="s">
        <v>89</v>
      </c>
      <c r="C85" s="28" t="s">
        <v>47</v>
      </c>
      <c r="D85" s="28" t="s">
        <v>147</v>
      </c>
      <c r="E85" s="9" t="s">
        <v>82</v>
      </c>
      <c r="F85" s="19"/>
      <c r="G85" s="19"/>
      <c r="H85" s="91" t="s">
        <v>138</v>
      </c>
      <c r="I85" s="16" t="s">
        <v>39</v>
      </c>
      <c r="J85" s="16"/>
      <c r="K85" s="12"/>
      <c r="L85" s="50"/>
      <c r="M85" s="16"/>
      <c r="N85" s="45"/>
      <c r="O85" s="92"/>
      <c r="P85" s="92"/>
      <c r="Q85" s="110"/>
      <c r="R85" s="99"/>
    </row>
    <row r="86" spans="1:18" ht="30" hidden="1" customHeight="1" outlineLevel="2" x14ac:dyDescent="0.2">
      <c r="A86" s="10" t="s">
        <v>88</v>
      </c>
      <c r="B86" s="10" t="s">
        <v>89</v>
      </c>
      <c r="C86" s="28" t="s">
        <v>47</v>
      </c>
      <c r="D86" s="28" t="s">
        <v>147</v>
      </c>
      <c r="E86" s="9" t="s">
        <v>82</v>
      </c>
      <c r="F86" s="19"/>
      <c r="G86" s="19"/>
      <c r="H86" s="22" t="s">
        <v>51</v>
      </c>
      <c r="I86" s="16"/>
      <c r="J86" s="16"/>
      <c r="K86" s="12"/>
      <c r="L86" s="50"/>
      <c r="M86" s="16"/>
      <c r="N86" s="45"/>
      <c r="O86" s="92"/>
      <c r="P86" s="92"/>
      <c r="Q86" s="110"/>
      <c r="R86" s="99"/>
    </row>
    <row r="87" spans="1:18" ht="30" hidden="1" customHeight="1" outlineLevel="2" x14ac:dyDescent="0.2">
      <c r="A87" s="10" t="s">
        <v>88</v>
      </c>
      <c r="B87" s="10" t="s">
        <v>89</v>
      </c>
      <c r="C87" s="28" t="s">
        <v>47</v>
      </c>
      <c r="D87" s="28" t="s">
        <v>147</v>
      </c>
      <c r="E87" s="9" t="s">
        <v>82</v>
      </c>
      <c r="F87" s="19"/>
      <c r="G87" s="19"/>
      <c r="H87" s="22" t="s">
        <v>139</v>
      </c>
      <c r="I87" s="24"/>
      <c r="J87" s="24"/>
      <c r="K87" s="12">
        <v>40</v>
      </c>
      <c r="L87" s="50">
        <v>0</v>
      </c>
      <c r="M87" s="75"/>
      <c r="N87" s="48"/>
      <c r="O87" s="92"/>
      <c r="P87" s="92"/>
      <c r="Q87" s="110"/>
      <c r="R87" s="99"/>
    </row>
    <row r="88" spans="1:18" ht="30" hidden="1" customHeight="1" outlineLevel="2" x14ac:dyDescent="0.2">
      <c r="A88" s="10" t="s">
        <v>88</v>
      </c>
      <c r="B88" s="10" t="s">
        <v>89</v>
      </c>
      <c r="C88" s="28" t="s">
        <v>47</v>
      </c>
      <c r="D88" s="28" t="s">
        <v>147</v>
      </c>
      <c r="E88" s="9" t="s">
        <v>82</v>
      </c>
      <c r="F88" s="19"/>
      <c r="G88" s="19"/>
      <c r="H88" s="22" t="s">
        <v>141</v>
      </c>
      <c r="I88" s="24"/>
      <c r="J88" s="24"/>
      <c r="K88" s="12"/>
      <c r="L88" s="50"/>
      <c r="M88" s="75"/>
      <c r="N88" s="48"/>
      <c r="O88" s="92"/>
      <c r="P88" s="92"/>
      <c r="Q88" s="110"/>
      <c r="R88" s="99"/>
    </row>
    <row r="89" spans="1:18" ht="30" customHeight="1" outlineLevel="2" x14ac:dyDescent="0.2">
      <c r="A89" s="10" t="s">
        <v>88</v>
      </c>
      <c r="B89" s="10" t="s">
        <v>89</v>
      </c>
      <c r="C89" s="28" t="s">
        <v>47</v>
      </c>
      <c r="D89" s="28" t="s">
        <v>147</v>
      </c>
      <c r="E89" s="9" t="s">
        <v>82</v>
      </c>
      <c r="F89" s="36">
        <v>44815</v>
      </c>
      <c r="G89" s="19" t="s">
        <v>145</v>
      </c>
      <c r="H89" s="23" t="s">
        <v>66</v>
      </c>
      <c r="I89" s="23" t="s">
        <v>3</v>
      </c>
      <c r="J89" s="24" t="s">
        <v>123</v>
      </c>
      <c r="K89" s="12">
        <v>80</v>
      </c>
      <c r="L89" s="50">
        <v>100</v>
      </c>
      <c r="M89" s="75"/>
      <c r="N89" s="48">
        <v>100</v>
      </c>
      <c r="O89" s="92">
        <v>100</v>
      </c>
      <c r="P89" s="92">
        <v>100</v>
      </c>
      <c r="Q89" s="110">
        <v>100</v>
      </c>
      <c r="R89" s="99"/>
    </row>
    <row r="90" spans="1:18" ht="30" customHeight="1" outlineLevel="2" x14ac:dyDescent="0.2">
      <c r="A90" s="10" t="s">
        <v>88</v>
      </c>
      <c r="B90" s="10" t="s">
        <v>89</v>
      </c>
      <c r="C90" s="28" t="s">
        <v>47</v>
      </c>
      <c r="D90" s="28" t="s">
        <v>147</v>
      </c>
      <c r="E90" s="9" t="s">
        <v>82</v>
      </c>
      <c r="F90" s="36"/>
      <c r="G90" s="79"/>
      <c r="H90" s="23" t="s">
        <v>181</v>
      </c>
      <c r="I90" s="96"/>
      <c r="J90" s="24"/>
      <c r="K90" s="12"/>
      <c r="L90" s="50"/>
      <c r="M90" s="75"/>
      <c r="N90" s="48"/>
      <c r="O90" s="92">
        <v>2400</v>
      </c>
      <c r="P90" s="92"/>
      <c r="Q90" s="110">
        <v>2400</v>
      </c>
      <c r="R90" s="99"/>
    </row>
    <row r="91" spans="1:18" s="124" customFormat="1" ht="30" hidden="1" customHeight="1" outlineLevel="2" x14ac:dyDescent="0.2">
      <c r="A91" s="10" t="s">
        <v>88</v>
      </c>
      <c r="B91" s="10" t="s">
        <v>191</v>
      </c>
      <c r="C91" s="113" t="s">
        <v>47</v>
      </c>
      <c r="D91" s="113" t="s">
        <v>147</v>
      </c>
      <c r="E91" s="9" t="s">
        <v>82</v>
      </c>
      <c r="F91" s="114"/>
      <c r="G91" s="115"/>
      <c r="H91" s="116" t="s">
        <v>53</v>
      </c>
      <c r="I91" s="117"/>
      <c r="J91" s="117" t="s">
        <v>125</v>
      </c>
      <c r="K91" s="118">
        <v>40</v>
      </c>
      <c r="L91" s="119">
        <v>0</v>
      </c>
      <c r="M91" s="120"/>
      <c r="N91" s="121"/>
      <c r="O91" s="122"/>
      <c r="P91" s="122"/>
      <c r="Q91" s="128"/>
      <c r="R91" s="123"/>
    </row>
    <row r="92" spans="1:18" ht="30" hidden="1" customHeight="1" outlineLevel="2" x14ac:dyDescent="0.2">
      <c r="A92" s="10" t="s">
        <v>88</v>
      </c>
      <c r="B92" s="10" t="s">
        <v>192</v>
      </c>
      <c r="C92" s="28" t="s">
        <v>47</v>
      </c>
      <c r="D92" s="28" t="s">
        <v>147</v>
      </c>
      <c r="E92" s="9" t="s">
        <v>82</v>
      </c>
      <c r="F92" s="57"/>
      <c r="G92" s="59"/>
      <c r="H92" s="23" t="s">
        <v>54</v>
      </c>
      <c r="I92" s="24"/>
      <c r="J92" s="24" t="s">
        <v>125</v>
      </c>
      <c r="K92" s="12">
        <v>40</v>
      </c>
      <c r="L92" s="50">
        <v>0</v>
      </c>
      <c r="M92" s="75"/>
      <c r="N92" s="48"/>
      <c r="O92" s="92"/>
      <c r="P92" s="92"/>
      <c r="Q92" s="110"/>
      <c r="R92" s="99"/>
    </row>
    <row r="93" spans="1:18" ht="30" hidden="1" customHeight="1" outlineLevel="2" x14ac:dyDescent="0.2">
      <c r="A93" s="10" t="s">
        <v>88</v>
      </c>
      <c r="B93" s="10" t="s">
        <v>193</v>
      </c>
      <c r="C93" s="28" t="s">
        <v>47</v>
      </c>
      <c r="D93" s="28" t="s">
        <v>147</v>
      </c>
      <c r="E93" s="9" t="s">
        <v>82</v>
      </c>
      <c r="F93" s="57"/>
      <c r="G93" s="57"/>
      <c r="H93" s="23" t="s">
        <v>55</v>
      </c>
      <c r="I93" s="24"/>
      <c r="J93" s="24" t="s">
        <v>125</v>
      </c>
      <c r="K93" s="12">
        <v>40</v>
      </c>
      <c r="L93" s="50">
        <v>0</v>
      </c>
      <c r="M93" s="75"/>
      <c r="N93" s="48"/>
      <c r="O93" s="92"/>
      <c r="P93" s="92"/>
      <c r="Q93" s="110"/>
      <c r="R93" s="99"/>
    </row>
    <row r="94" spans="1:18" ht="30" hidden="1" customHeight="1" outlineLevel="2" x14ac:dyDescent="0.2">
      <c r="A94" s="10" t="s">
        <v>88</v>
      </c>
      <c r="B94" s="10" t="s">
        <v>194</v>
      </c>
      <c r="C94" s="28" t="s">
        <v>47</v>
      </c>
      <c r="D94" s="28" t="s">
        <v>147</v>
      </c>
      <c r="E94" s="9" t="s">
        <v>82</v>
      </c>
      <c r="F94" s="57"/>
      <c r="G94" s="57"/>
      <c r="H94" s="23" t="s">
        <v>40</v>
      </c>
      <c r="I94" s="24"/>
      <c r="J94" s="24" t="s">
        <v>125</v>
      </c>
      <c r="K94" s="12">
        <v>40</v>
      </c>
      <c r="L94" s="50">
        <v>0</v>
      </c>
      <c r="M94" s="75"/>
      <c r="N94" s="48"/>
      <c r="O94" s="92"/>
      <c r="P94" s="92"/>
      <c r="Q94" s="110"/>
      <c r="R94" s="99"/>
    </row>
    <row r="95" spans="1:18" ht="30" hidden="1" customHeight="1" outlineLevel="2" x14ac:dyDescent="0.2">
      <c r="A95" s="10" t="s">
        <v>88</v>
      </c>
      <c r="B95" s="10" t="s">
        <v>195</v>
      </c>
      <c r="C95" s="28" t="s">
        <v>47</v>
      </c>
      <c r="D95" s="28" t="s">
        <v>147</v>
      </c>
      <c r="E95" s="9" t="s">
        <v>82</v>
      </c>
      <c r="F95" s="19" t="s">
        <v>39</v>
      </c>
      <c r="G95" s="19" t="s">
        <v>39</v>
      </c>
      <c r="H95" s="22" t="s">
        <v>142</v>
      </c>
      <c r="I95" s="24"/>
      <c r="J95" s="24"/>
      <c r="K95" s="12"/>
      <c r="L95" s="50"/>
      <c r="M95" s="75"/>
      <c r="N95" s="48"/>
      <c r="O95" s="92"/>
      <c r="P95" s="92"/>
      <c r="Q95" s="110"/>
      <c r="R95" s="99"/>
    </row>
    <row r="96" spans="1:18" ht="30" hidden="1" customHeight="1" outlineLevel="2" x14ac:dyDescent="0.2">
      <c r="A96" s="10" t="s">
        <v>88</v>
      </c>
      <c r="B96" s="10" t="s">
        <v>196</v>
      </c>
      <c r="C96" s="28" t="s">
        <v>47</v>
      </c>
      <c r="D96" s="28" t="s">
        <v>147</v>
      </c>
      <c r="E96" s="9" t="s">
        <v>82</v>
      </c>
      <c r="F96" s="57"/>
      <c r="G96" s="57"/>
      <c r="H96" s="23" t="s">
        <v>56</v>
      </c>
      <c r="I96" s="24"/>
      <c r="J96" s="24" t="s">
        <v>125</v>
      </c>
      <c r="K96" s="12">
        <v>40</v>
      </c>
      <c r="L96" s="50">
        <v>0</v>
      </c>
      <c r="M96" s="75"/>
      <c r="N96" s="48"/>
      <c r="O96" s="92"/>
      <c r="P96" s="92"/>
      <c r="Q96" s="110"/>
      <c r="R96" s="99"/>
    </row>
    <row r="97" spans="1:18" ht="30" hidden="1" customHeight="1" outlineLevel="2" x14ac:dyDescent="0.2">
      <c r="A97" s="10" t="s">
        <v>88</v>
      </c>
      <c r="B97" s="10" t="s">
        <v>197</v>
      </c>
      <c r="C97" s="28" t="s">
        <v>47</v>
      </c>
      <c r="D97" s="28" t="s">
        <v>147</v>
      </c>
      <c r="E97" s="9" t="s">
        <v>82</v>
      </c>
      <c r="F97" s="36"/>
      <c r="G97" s="58"/>
      <c r="H97" s="23" t="s">
        <v>67</v>
      </c>
      <c r="I97" s="24"/>
      <c r="J97" s="30" t="s">
        <v>125</v>
      </c>
      <c r="K97" s="12">
        <v>0</v>
      </c>
      <c r="L97" s="50">
        <v>0</v>
      </c>
      <c r="M97" s="75"/>
      <c r="N97" s="48"/>
      <c r="O97" s="92"/>
      <c r="P97" s="92"/>
      <c r="Q97" s="110"/>
      <c r="R97" s="99"/>
    </row>
    <row r="98" spans="1:18" ht="30" hidden="1" customHeight="1" outlineLevel="2" x14ac:dyDescent="0.2">
      <c r="A98" s="10" t="s">
        <v>88</v>
      </c>
      <c r="B98" s="10" t="s">
        <v>198</v>
      </c>
      <c r="C98" s="28" t="s">
        <v>47</v>
      </c>
      <c r="D98" s="28" t="s">
        <v>147</v>
      </c>
      <c r="E98" s="9" t="s">
        <v>82</v>
      </c>
      <c r="F98" s="57"/>
      <c r="G98" s="57"/>
      <c r="H98" s="23" t="s">
        <v>58</v>
      </c>
      <c r="I98" s="24"/>
      <c r="J98" s="24" t="s">
        <v>125</v>
      </c>
      <c r="K98" s="12">
        <v>40</v>
      </c>
      <c r="L98" s="50">
        <v>0</v>
      </c>
      <c r="M98" s="75"/>
      <c r="N98" s="48"/>
      <c r="O98" s="92"/>
      <c r="P98" s="92"/>
      <c r="Q98" s="110"/>
      <c r="R98" s="99"/>
    </row>
    <row r="99" spans="1:18" ht="30" hidden="1" customHeight="1" outlineLevel="2" x14ac:dyDescent="0.2">
      <c r="A99" s="10" t="s">
        <v>88</v>
      </c>
      <c r="B99" s="10" t="s">
        <v>199</v>
      </c>
      <c r="C99" s="28" t="s">
        <v>47</v>
      </c>
      <c r="D99" s="28" t="s">
        <v>147</v>
      </c>
      <c r="E99" s="9" t="s">
        <v>82</v>
      </c>
      <c r="F99" s="57"/>
      <c r="G99" s="57"/>
      <c r="H99" s="23" t="s">
        <v>60</v>
      </c>
      <c r="I99" s="24"/>
      <c r="J99" s="24" t="s">
        <v>125</v>
      </c>
      <c r="K99" s="12">
        <v>140</v>
      </c>
      <c r="L99" s="50">
        <v>0</v>
      </c>
      <c r="M99" s="75"/>
      <c r="N99" s="72"/>
      <c r="O99" s="92"/>
      <c r="P99" s="92"/>
      <c r="Q99" s="110"/>
      <c r="R99" s="99"/>
    </row>
    <row r="100" spans="1:18" ht="30" customHeight="1" outlineLevel="2" x14ac:dyDescent="0.2">
      <c r="A100" s="10" t="s">
        <v>88</v>
      </c>
      <c r="B100" s="10" t="s">
        <v>89</v>
      </c>
      <c r="C100" s="28" t="s">
        <v>47</v>
      </c>
      <c r="D100" s="28" t="s">
        <v>147</v>
      </c>
      <c r="E100" s="9" t="s">
        <v>82</v>
      </c>
      <c r="F100" s="36">
        <v>44815</v>
      </c>
      <c r="G100" s="19" t="s">
        <v>145</v>
      </c>
      <c r="H100" s="23" t="s">
        <v>52</v>
      </c>
      <c r="I100" s="96" t="s">
        <v>154</v>
      </c>
      <c r="J100" s="24" t="s">
        <v>123</v>
      </c>
      <c r="K100" s="12">
        <v>2000</v>
      </c>
      <c r="L100" s="50">
        <v>2200</v>
      </c>
      <c r="M100" s="75"/>
      <c r="N100" s="48">
        <v>1000</v>
      </c>
      <c r="O100" s="92">
        <v>2000</v>
      </c>
      <c r="P100" s="92">
        <v>3800</v>
      </c>
      <c r="Q100" s="110">
        <v>2400</v>
      </c>
      <c r="R100" s="99"/>
    </row>
    <row r="101" spans="1:18" ht="30" hidden="1" customHeight="1" outlineLevel="2" x14ac:dyDescent="0.2">
      <c r="A101" s="84" t="s">
        <v>88</v>
      </c>
      <c r="B101" s="84" t="s">
        <v>89</v>
      </c>
      <c r="C101" s="83" t="s">
        <v>47</v>
      </c>
      <c r="D101" s="28" t="s">
        <v>39</v>
      </c>
      <c r="E101" s="160" t="s">
        <v>130</v>
      </c>
      <c r="F101" s="161"/>
      <c r="G101" s="162"/>
      <c r="H101" s="80" t="s">
        <v>105</v>
      </c>
      <c r="I101" s="81"/>
      <c r="J101" s="81"/>
      <c r="K101" s="56">
        <v>400</v>
      </c>
      <c r="L101" s="50">
        <v>600</v>
      </c>
      <c r="M101" s="82"/>
      <c r="N101" s="49">
        <v>600</v>
      </c>
      <c r="O101" s="49" t="s">
        <v>39</v>
      </c>
      <c r="P101" s="48"/>
      <c r="Q101" s="87"/>
      <c r="R101" s="101"/>
    </row>
    <row r="102" spans="1:18" ht="30" hidden="1" customHeight="1" outlineLevel="2" x14ac:dyDescent="0.2">
      <c r="A102" s="10" t="s">
        <v>88</v>
      </c>
      <c r="B102" s="10" t="s">
        <v>89</v>
      </c>
      <c r="C102" s="28" t="s">
        <v>47</v>
      </c>
      <c r="D102" s="28" t="s">
        <v>39</v>
      </c>
      <c r="E102" s="160" t="s">
        <v>130</v>
      </c>
      <c r="F102" s="161"/>
      <c r="G102" s="162"/>
      <c r="H102" s="80" t="s">
        <v>63</v>
      </c>
      <c r="I102" s="24" t="s">
        <v>39</v>
      </c>
      <c r="J102" s="24" t="s">
        <v>123</v>
      </c>
      <c r="K102" s="12">
        <v>300</v>
      </c>
      <c r="L102" s="50">
        <v>500</v>
      </c>
      <c r="M102" s="75"/>
      <c r="N102" s="48">
        <v>550</v>
      </c>
      <c r="O102" s="48" t="s">
        <v>39</v>
      </c>
      <c r="P102" s="48"/>
      <c r="Q102" s="87"/>
      <c r="R102" s="101"/>
    </row>
    <row r="103" spans="1:18" ht="30" hidden="1" customHeight="1" outlineLevel="2" x14ac:dyDescent="0.2">
      <c r="A103" s="10" t="s">
        <v>88</v>
      </c>
      <c r="B103" s="10" t="s">
        <v>89</v>
      </c>
      <c r="C103" s="28" t="s">
        <v>47</v>
      </c>
      <c r="D103" s="28" t="s">
        <v>39</v>
      </c>
      <c r="E103" s="160" t="s">
        <v>130</v>
      </c>
      <c r="F103" s="161"/>
      <c r="G103" s="162"/>
      <c r="H103" s="80" t="s">
        <v>116</v>
      </c>
      <c r="I103" s="1" t="s">
        <v>39</v>
      </c>
      <c r="J103" s="22" t="s">
        <v>117</v>
      </c>
      <c r="K103" s="12">
        <v>800</v>
      </c>
      <c r="L103" s="50">
        <v>0</v>
      </c>
      <c r="M103" s="75"/>
      <c r="N103" s="48">
        <v>600</v>
      </c>
      <c r="O103" s="48" t="s">
        <v>39</v>
      </c>
      <c r="P103" s="48"/>
      <c r="Q103" s="87"/>
      <c r="R103" s="101"/>
    </row>
    <row r="104" spans="1:18" ht="30" customHeight="1" outlineLevel="1" collapsed="1" x14ac:dyDescent="0.2">
      <c r="A104" s="61" t="s">
        <v>115</v>
      </c>
      <c r="B104" s="61"/>
      <c r="C104" s="62"/>
      <c r="D104" s="62"/>
      <c r="E104" s="62"/>
      <c r="F104" s="63"/>
      <c r="G104" s="61"/>
      <c r="H104" s="62"/>
      <c r="I104" s="62"/>
      <c r="J104" s="64"/>
      <c r="K104" s="60">
        <f>SUBTOTAL(9,K80:K103)</f>
        <v>5525</v>
      </c>
      <c r="L104" s="60">
        <f>SUBTOTAL(9,L80:L103)</f>
        <v>4950</v>
      </c>
      <c r="M104" s="61"/>
      <c r="N104" s="71">
        <f>SUBTOTAL(9,N80:N103)</f>
        <v>4250</v>
      </c>
      <c r="O104" s="71">
        <f>SUM(O80:O100)</f>
        <v>5800</v>
      </c>
      <c r="P104" s="71">
        <f>SUM(P80:P103)</f>
        <v>15825</v>
      </c>
      <c r="Q104" s="71">
        <f>SUM(Q80:Q103)</f>
        <v>6325</v>
      </c>
      <c r="R104" s="98"/>
    </row>
    <row r="105" spans="1:18" ht="30" customHeight="1" x14ac:dyDescent="0.2">
      <c r="A105" s="65" t="s">
        <v>111</v>
      </c>
      <c r="B105" s="65"/>
      <c r="C105" s="66"/>
      <c r="D105" s="66"/>
      <c r="E105" s="66"/>
      <c r="F105" s="67"/>
      <c r="G105" s="65"/>
      <c r="H105" s="66"/>
      <c r="I105" s="66"/>
      <c r="J105" s="68"/>
      <c r="K105" s="69">
        <f>SUBTOTAL(9,K2:K103)</f>
        <v>116583</v>
      </c>
      <c r="L105" s="69">
        <f>SUBTOTAL(9,L2:L103)</f>
        <v>121968</v>
      </c>
      <c r="M105" s="65"/>
      <c r="N105" s="73">
        <f>SUBTOTAL(9,N2:N103)</f>
        <v>114758</v>
      </c>
      <c r="O105" s="73">
        <f>O104+O79+O63+O56+O22+O16+O8+O6+O3</f>
        <v>133060</v>
      </c>
      <c r="P105" s="73">
        <f>P104+P79+P63+P56+P22+P16+P8+P6+P3</f>
        <v>143873</v>
      </c>
      <c r="Q105" s="73">
        <f>Q104+Q79+Q63+Q56+Q22+Q16+Q8+Q6+Q3</f>
        <v>103933</v>
      </c>
      <c r="R105" s="107"/>
    </row>
    <row r="106" spans="1:18" x14ac:dyDescent="0.2">
      <c r="H106" s="38"/>
      <c r="K106" s="39"/>
      <c r="L106" s="39"/>
      <c r="P106" s="146"/>
    </row>
    <row r="107" spans="1:18" x14ac:dyDescent="0.2">
      <c r="K107" s="39"/>
      <c r="L107" s="39"/>
    </row>
    <row r="108" spans="1:18" x14ac:dyDescent="0.2">
      <c r="A108" s="40"/>
      <c r="B108" s="40"/>
      <c r="C108" s="41"/>
      <c r="D108" s="41"/>
      <c r="E108" s="41"/>
      <c r="K108" s="39"/>
      <c r="L108" s="39"/>
    </row>
    <row r="109" spans="1:18" x14ac:dyDescent="0.2">
      <c r="A109" s="42"/>
      <c r="B109" s="42"/>
      <c r="C109" s="41"/>
      <c r="D109" s="41"/>
      <c r="E109" s="41"/>
      <c r="K109" s="39"/>
      <c r="L109" s="39"/>
    </row>
    <row r="110" spans="1:18" x14ac:dyDescent="0.2">
      <c r="K110" s="39"/>
      <c r="L110" s="39"/>
    </row>
  </sheetData>
  <mergeCells count="8">
    <mergeCell ref="R66:R69"/>
    <mergeCell ref="K21:N21"/>
    <mergeCell ref="R19:R21"/>
    <mergeCell ref="E102:G102"/>
    <mergeCell ref="E103:G103"/>
    <mergeCell ref="E101:G101"/>
    <mergeCell ref="K19:N19"/>
    <mergeCell ref="K20:N20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0"/>
  <sheetViews>
    <sheetView zoomScale="120" zoomScaleNormal="120" workbookViewId="0">
      <pane xSplit="5" ySplit="1" topLeftCell="F79" activePane="bottomRight" state="frozen"/>
      <selection pane="topRight" activeCell="I1" sqref="I1"/>
      <selection pane="bottomLeft" activeCell="A2" sqref="A2"/>
      <selection pane="bottomRight" activeCell="G105" sqref="G105"/>
    </sheetView>
  </sheetViews>
  <sheetFormatPr baseColWidth="10" defaultColWidth="11.5703125" defaultRowHeight="12" outlineLevelRow="2" x14ac:dyDescent="0.2"/>
  <cols>
    <col min="1" max="1" width="13.28515625" style="25" customWidth="1"/>
    <col min="2" max="2" width="40.85546875" style="37" customWidth="1"/>
    <col min="3" max="3" width="11.42578125" style="37" customWidth="1"/>
    <col min="4" max="4" width="14.42578125" style="37" customWidth="1"/>
    <col min="5" max="5" width="40.7109375" style="25" customWidth="1"/>
    <col min="6" max="6" width="16.140625" style="53" customWidth="1"/>
    <col min="7" max="7" width="17" style="53" customWidth="1"/>
    <col min="8" max="8" width="15.140625" style="53" customWidth="1"/>
    <col min="9" max="9" width="30.140625" style="108" customWidth="1"/>
    <col min="10" max="16384" width="11.5703125" style="25"/>
  </cols>
  <sheetData>
    <row r="1" spans="1:53" s="6" customFormat="1" ht="43.35" customHeight="1" x14ac:dyDescent="0.2">
      <c r="A1" s="2" t="s">
        <v>71</v>
      </c>
      <c r="B1" s="2" t="s">
        <v>70</v>
      </c>
      <c r="C1" s="3" t="s">
        <v>81</v>
      </c>
      <c r="D1" s="3" t="s">
        <v>79</v>
      </c>
      <c r="E1" s="4" t="s">
        <v>100</v>
      </c>
      <c r="F1" s="51" t="s">
        <v>179</v>
      </c>
      <c r="G1" s="51" t="s">
        <v>143</v>
      </c>
      <c r="H1" s="109" t="s">
        <v>129</v>
      </c>
      <c r="I1" s="97" t="s">
        <v>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</row>
    <row r="2" spans="1:53" s="14" customFormat="1" ht="25.5" customHeight="1" outlineLevel="2" x14ac:dyDescent="0.2">
      <c r="A2" s="16" t="s">
        <v>83</v>
      </c>
      <c r="B2" s="9" t="s">
        <v>45</v>
      </c>
      <c r="C2" s="9" t="s">
        <v>174</v>
      </c>
      <c r="D2" s="9" t="s">
        <v>82</v>
      </c>
      <c r="E2" s="9" t="s">
        <v>12</v>
      </c>
      <c r="F2" s="45">
        <v>22500</v>
      </c>
      <c r="G2" s="92"/>
      <c r="H2" s="92"/>
      <c r="I2" s="88" t="s">
        <v>187</v>
      </c>
    </row>
    <row r="3" spans="1:53" s="14" customFormat="1" ht="25.5" customHeight="1" outlineLevel="1" x14ac:dyDescent="0.2">
      <c r="A3" s="61" t="s">
        <v>112</v>
      </c>
      <c r="B3" s="62"/>
      <c r="C3" s="62"/>
      <c r="D3" s="62"/>
      <c r="E3" s="62"/>
      <c r="F3" s="71">
        <f>SUM(F2)</f>
        <v>22500</v>
      </c>
      <c r="G3" s="71">
        <f>SUM(G2)</f>
        <v>0</v>
      </c>
      <c r="H3" s="71">
        <f>SUM(H2)</f>
        <v>0</v>
      </c>
      <c r="I3" s="98"/>
    </row>
    <row r="4" spans="1:53" s="14" customFormat="1" ht="39" customHeight="1" outlineLevel="2" x14ac:dyDescent="0.2">
      <c r="A4" s="7" t="s">
        <v>92</v>
      </c>
      <c r="B4" s="8" t="s">
        <v>49</v>
      </c>
      <c r="C4" s="8" t="s">
        <v>119</v>
      </c>
      <c r="D4" s="9" t="s">
        <v>82</v>
      </c>
      <c r="E4" s="8" t="s">
        <v>22</v>
      </c>
      <c r="F4" s="47">
        <v>600</v>
      </c>
      <c r="G4" s="92">
        <v>1000</v>
      </c>
      <c r="H4" s="110">
        <v>600</v>
      </c>
      <c r="I4" s="99" t="s">
        <v>163</v>
      </c>
    </row>
    <row r="5" spans="1:53" s="14" customFormat="1" ht="39" customHeight="1" outlineLevel="2" x14ac:dyDescent="0.2">
      <c r="A5" s="7" t="s">
        <v>92</v>
      </c>
      <c r="B5" s="8" t="s">
        <v>49</v>
      </c>
      <c r="C5" s="8" t="s">
        <v>119</v>
      </c>
      <c r="D5" s="9" t="s">
        <v>82</v>
      </c>
      <c r="E5" s="8" t="s">
        <v>189</v>
      </c>
      <c r="F5" s="47">
        <v>160</v>
      </c>
      <c r="G5" s="92"/>
      <c r="H5" s="110"/>
      <c r="I5" s="99"/>
    </row>
    <row r="6" spans="1:53" s="14" customFormat="1" ht="39" customHeight="1" outlineLevel="1" x14ac:dyDescent="0.2">
      <c r="A6" s="61" t="s">
        <v>113</v>
      </c>
      <c r="B6" s="62"/>
      <c r="C6" s="62"/>
      <c r="D6" s="62"/>
      <c r="E6" s="62"/>
      <c r="F6" s="71">
        <f>SUM(F4:F5)</f>
        <v>760</v>
      </c>
      <c r="G6" s="71">
        <f>SUM(G4:G4)</f>
        <v>1000</v>
      </c>
      <c r="H6" s="71">
        <f>SUM(H4:H4)</f>
        <v>600</v>
      </c>
      <c r="I6" s="98"/>
    </row>
    <row r="7" spans="1:53" s="18" customFormat="1" ht="39.75" customHeight="1" outlineLevel="2" x14ac:dyDescent="0.2">
      <c r="A7" s="7" t="s">
        <v>76</v>
      </c>
      <c r="B7" s="8" t="s">
        <v>49</v>
      </c>
      <c r="C7" s="8" t="s">
        <v>119</v>
      </c>
      <c r="D7" s="9" t="s">
        <v>82</v>
      </c>
      <c r="E7" s="8" t="s">
        <v>21</v>
      </c>
      <c r="F7" s="47">
        <v>300</v>
      </c>
      <c r="G7" s="92">
        <v>300</v>
      </c>
      <c r="H7" s="110">
        <v>300</v>
      </c>
      <c r="I7" s="126" t="s">
        <v>183</v>
      </c>
    </row>
    <row r="8" spans="1:53" s="18" customFormat="1" ht="39.75" customHeight="1" outlineLevel="1" x14ac:dyDescent="0.2">
      <c r="A8" s="61" t="s">
        <v>109</v>
      </c>
      <c r="B8" s="62"/>
      <c r="C8" s="62"/>
      <c r="D8" s="62"/>
      <c r="E8" s="62"/>
      <c r="F8" s="71">
        <f>SUBTOTAL(9,F7:F7)</f>
        <v>300</v>
      </c>
      <c r="G8" s="71">
        <f>SUM(G7)</f>
        <v>300</v>
      </c>
      <c r="H8" s="71">
        <f>SUM(H7)</f>
        <v>300</v>
      </c>
      <c r="I8" s="98"/>
    </row>
    <row r="9" spans="1:53" s="14" customFormat="1" ht="30" customHeight="1" outlineLevel="2" x14ac:dyDescent="0.2">
      <c r="A9" s="19" t="s">
        <v>85</v>
      </c>
      <c r="B9" s="20" t="s">
        <v>46</v>
      </c>
      <c r="C9" s="20" t="s">
        <v>42</v>
      </c>
      <c r="D9" s="9" t="s">
        <v>82</v>
      </c>
      <c r="E9" s="9" t="s">
        <v>153</v>
      </c>
      <c r="F9" s="92">
        <v>800</v>
      </c>
      <c r="G9" s="92">
        <v>1500</v>
      </c>
      <c r="H9" s="110">
        <v>1500</v>
      </c>
      <c r="I9" s="88" t="s">
        <v>175</v>
      </c>
    </row>
    <row r="10" spans="1:53" s="14" customFormat="1" ht="30" customHeight="1" outlineLevel="2" x14ac:dyDescent="0.2">
      <c r="A10" s="19" t="s">
        <v>85</v>
      </c>
      <c r="B10" s="20" t="s">
        <v>46</v>
      </c>
      <c r="C10" s="20" t="s">
        <v>42</v>
      </c>
      <c r="D10" s="9" t="s">
        <v>82</v>
      </c>
      <c r="E10" s="9" t="s">
        <v>157</v>
      </c>
      <c r="F10" s="92"/>
      <c r="G10" s="92">
        <v>2000</v>
      </c>
      <c r="H10" s="110">
        <v>1000</v>
      </c>
      <c r="I10" s="88" t="s">
        <v>176</v>
      </c>
    </row>
    <row r="11" spans="1:53" s="14" customFormat="1" ht="30" hidden="1" customHeight="1" outlineLevel="2" x14ac:dyDescent="0.2">
      <c r="A11" s="19" t="s">
        <v>85</v>
      </c>
      <c r="B11" s="20" t="s">
        <v>46</v>
      </c>
      <c r="C11" s="20" t="s">
        <v>42</v>
      </c>
      <c r="D11" s="9" t="s">
        <v>82</v>
      </c>
      <c r="E11" s="9" t="s">
        <v>16</v>
      </c>
      <c r="F11" s="92"/>
      <c r="G11" s="92"/>
      <c r="H11" s="110"/>
      <c r="I11" s="88"/>
    </row>
    <row r="12" spans="1:53" s="14" customFormat="1" ht="30" customHeight="1" outlineLevel="2" x14ac:dyDescent="0.2">
      <c r="A12" s="19" t="s">
        <v>85</v>
      </c>
      <c r="B12" s="20" t="s">
        <v>46</v>
      </c>
      <c r="C12" s="20" t="s">
        <v>42</v>
      </c>
      <c r="D12" s="9" t="s">
        <v>82</v>
      </c>
      <c r="E12" s="9" t="s">
        <v>161</v>
      </c>
      <c r="F12" s="92">
        <v>300</v>
      </c>
      <c r="G12" s="92">
        <v>600</v>
      </c>
      <c r="H12" s="110">
        <v>500</v>
      </c>
      <c r="I12" s="88" t="s">
        <v>175</v>
      </c>
    </row>
    <row r="13" spans="1:53" s="14" customFormat="1" ht="30" customHeight="1" outlineLevel="2" x14ac:dyDescent="0.2">
      <c r="A13" s="19" t="s">
        <v>85</v>
      </c>
      <c r="B13" s="20" t="s">
        <v>46</v>
      </c>
      <c r="C13" s="20" t="s">
        <v>42</v>
      </c>
      <c r="D13" s="9" t="s">
        <v>82</v>
      </c>
      <c r="E13" s="9" t="s">
        <v>17</v>
      </c>
      <c r="F13" s="92">
        <v>2500</v>
      </c>
      <c r="G13" s="92">
        <v>2500</v>
      </c>
      <c r="H13" s="110">
        <v>2500</v>
      </c>
      <c r="I13" s="88" t="s">
        <v>175</v>
      </c>
    </row>
    <row r="14" spans="1:53" s="14" customFormat="1" ht="30" customHeight="1" outlineLevel="2" x14ac:dyDescent="0.2">
      <c r="A14" s="19" t="s">
        <v>85</v>
      </c>
      <c r="B14" s="20" t="s">
        <v>46</v>
      </c>
      <c r="C14" s="20" t="s">
        <v>42</v>
      </c>
      <c r="D14" s="9" t="s">
        <v>82</v>
      </c>
      <c r="E14" s="9" t="s">
        <v>17</v>
      </c>
      <c r="F14" s="110">
        <f>6600+3422</f>
        <v>10022</v>
      </c>
      <c r="G14" s="92">
        <v>6600</v>
      </c>
      <c r="H14" s="110">
        <v>6600</v>
      </c>
      <c r="I14" s="88" t="s">
        <v>175</v>
      </c>
    </row>
    <row r="15" spans="1:53" s="14" customFormat="1" ht="30" customHeight="1" outlineLevel="2" x14ac:dyDescent="0.2">
      <c r="A15" s="19" t="s">
        <v>85</v>
      </c>
      <c r="B15" s="20" t="s">
        <v>46</v>
      </c>
      <c r="C15" s="20" t="s">
        <v>42</v>
      </c>
      <c r="D15" s="9" t="s">
        <v>82</v>
      </c>
      <c r="E15" s="9" t="s">
        <v>18</v>
      </c>
      <c r="F15" s="92">
        <v>4000</v>
      </c>
      <c r="G15" s="92">
        <v>4000</v>
      </c>
      <c r="H15" s="110">
        <v>4000</v>
      </c>
      <c r="I15" s="88" t="s">
        <v>175</v>
      </c>
    </row>
    <row r="16" spans="1:53" s="14" customFormat="1" ht="30" customHeight="1" outlineLevel="1" x14ac:dyDescent="0.2">
      <c r="A16" s="61" t="s">
        <v>107</v>
      </c>
      <c r="B16" s="62"/>
      <c r="C16" s="62"/>
      <c r="D16" s="62"/>
      <c r="E16" s="62"/>
      <c r="F16" s="71">
        <f>SUM(F9:F15)</f>
        <v>17622</v>
      </c>
      <c r="G16" s="71">
        <f>SUM(G9:G15)</f>
        <v>17200</v>
      </c>
      <c r="H16" s="71">
        <f>SUM(H9:H15)</f>
        <v>16100</v>
      </c>
      <c r="I16" s="98"/>
    </row>
    <row r="17" spans="1:53" s="14" customFormat="1" ht="30" customHeight="1" outlineLevel="2" x14ac:dyDescent="0.2">
      <c r="A17" s="19" t="s">
        <v>86</v>
      </c>
      <c r="B17" s="20" t="s">
        <v>46</v>
      </c>
      <c r="C17" s="20" t="s">
        <v>42</v>
      </c>
      <c r="D17" s="9" t="s">
        <v>82</v>
      </c>
      <c r="E17" s="8" t="s">
        <v>29</v>
      </c>
      <c r="F17" s="110">
        <v>53000</v>
      </c>
      <c r="G17" s="92">
        <v>56250</v>
      </c>
      <c r="H17" s="110">
        <v>56250</v>
      </c>
      <c r="I17" s="45"/>
    </row>
    <row r="18" spans="1:53" s="14" customFormat="1" ht="30" customHeight="1" outlineLevel="2" x14ac:dyDescent="0.2">
      <c r="A18" s="19" t="s">
        <v>86</v>
      </c>
      <c r="B18" s="20" t="s">
        <v>46</v>
      </c>
      <c r="C18" s="20" t="s">
        <v>42</v>
      </c>
      <c r="D18" s="9" t="s">
        <v>82</v>
      </c>
      <c r="E18" s="8" t="s">
        <v>30</v>
      </c>
      <c r="F18" s="110">
        <v>1000</v>
      </c>
      <c r="G18" s="92">
        <v>1000</v>
      </c>
      <c r="H18" s="110">
        <v>1000</v>
      </c>
      <c r="I18" s="45"/>
    </row>
    <row r="19" spans="1:53" s="14" customFormat="1" ht="30" customHeight="1" outlineLevel="2" x14ac:dyDescent="0.2">
      <c r="A19" s="19" t="s">
        <v>86</v>
      </c>
      <c r="B19" s="20" t="s">
        <v>46</v>
      </c>
      <c r="C19" s="20" t="s">
        <v>42</v>
      </c>
      <c r="D19" s="9" t="s">
        <v>82</v>
      </c>
      <c r="E19" s="8" t="s">
        <v>133</v>
      </c>
      <c r="F19" s="92">
        <v>1700</v>
      </c>
      <c r="G19" s="92"/>
      <c r="H19" s="110"/>
      <c r="I19" s="157" t="s">
        <v>177</v>
      </c>
    </row>
    <row r="20" spans="1:53" s="14" customFormat="1" ht="30" customHeight="1" outlineLevel="2" x14ac:dyDescent="0.2">
      <c r="A20" s="19" t="s">
        <v>86</v>
      </c>
      <c r="B20" s="20" t="s">
        <v>46</v>
      </c>
      <c r="C20" s="20" t="s">
        <v>42</v>
      </c>
      <c r="D20" s="9" t="s">
        <v>82</v>
      </c>
      <c r="E20" s="9" t="s">
        <v>131</v>
      </c>
      <c r="F20" s="92">
        <v>1000</v>
      </c>
      <c r="G20" s="92"/>
      <c r="H20" s="110"/>
      <c r="I20" s="158"/>
    </row>
    <row r="21" spans="1:53" s="14" customFormat="1" ht="30" customHeight="1" outlineLevel="2" x14ac:dyDescent="0.2">
      <c r="A21" s="19" t="s">
        <v>86</v>
      </c>
      <c r="B21" s="20" t="s">
        <v>46</v>
      </c>
      <c r="C21" s="20" t="s">
        <v>42</v>
      </c>
      <c r="D21" s="9" t="s">
        <v>82</v>
      </c>
      <c r="E21" s="9" t="s">
        <v>136</v>
      </c>
      <c r="F21" s="92">
        <v>550</v>
      </c>
      <c r="G21" s="92"/>
      <c r="H21" s="110"/>
      <c r="I21" s="159"/>
    </row>
    <row r="22" spans="1:53" s="14" customFormat="1" ht="30" customHeight="1" outlineLevel="1" x14ac:dyDescent="0.2">
      <c r="A22" s="61" t="s">
        <v>186</v>
      </c>
      <c r="B22" s="62"/>
      <c r="C22" s="62"/>
      <c r="D22" s="62"/>
      <c r="E22" s="62"/>
      <c r="F22" s="71">
        <f>SUM(F17:F21)</f>
        <v>57250</v>
      </c>
      <c r="G22" s="71">
        <f>SUM(G17:G21)</f>
        <v>57250</v>
      </c>
      <c r="H22" s="71">
        <f>SUM(H17:H21)</f>
        <v>57250</v>
      </c>
      <c r="I22" s="98"/>
    </row>
    <row r="23" spans="1:53" s="18" customFormat="1" ht="30" customHeight="1" outlineLevel="2" x14ac:dyDescent="0.2">
      <c r="A23" s="10" t="s">
        <v>74</v>
      </c>
      <c r="B23" s="54" t="s">
        <v>48</v>
      </c>
      <c r="C23" s="54" t="s">
        <v>41</v>
      </c>
      <c r="D23" s="9" t="s">
        <v>82</v>
      </c>
      <c r="E23" s="9" t="s">
        <v>20</v>
      </c>
      <c r="F23" s="92"/>
      <c r="G23" s="92">
        <v>300</v>
      </c>
      <c r="H23" s="110">
        <v>0</v>
      </c>
      <c r="I23" s="88"/>
    </row>
    <row r="24" spans="1:53" ht="30" customHeight="1" outlineLevel="2" x14ac:dyDescent="0.2">
      <c r="A24" s="10" t="s">
        <v>74</v>
      </c>
      <c r="B24" s="54" t="s">
        <v>48</v>
      </c>
      <c r="C24" s="54" t="s">
        <v>41</v>
      </c>
      <c r="D24" s="9" t="s">
        <v>82</v>
      </c>
      <c r="E24" s="21" t="s">
        <v>64</v>
      </c>
      <c r="F24" s="92">
        <v>3500</v>
      </c>
      <c r="G24" s="92">
        <v>4500</v>
      </c>
      <c r="H24" s="110">
        <v>3200</v>
      </c>
      <c r="I24" s="99"/>
    </row>
    <row r="25" spans="1:53" ht="30" customHeight="1" outlineLevel="2" x14ac:dyDescent="0.2">
      <c r="A25" s="10" t="s">
        <v>74</v>
      </c>
      <c r="B25" s="54" t="s">
        <v>48</v>
      </c>
      <c r="C25" s="54" t="s">
        <v>41</v>
      </c>
      <c r="D25" s="9" t="s">
        <v>82</v>
      </c>
      <c r="E25" s="9" t="s">
        <v>8</v>
      </c>
      <c r="F25" s="92">
        <v>3500</v>
      </c>
      <c r="G25" s="92">
        <v>7200</v>
      </c>
      <c r="H25" s="110">
        <v>3200</v>
      </c>
      <c r="I25" s="88"/>
    </row>
    <row r="26" spans="1:53" ht="30" customHeight="1" outlineLevel="2" x14ac:dyDescent="0.2">
      <c r="A26" s="10" t="s">
        <v>74</v>
      </c>
      <c r="B26" s="54" t="s">
        <v>48</v>
      </c>
      <c r="C26" s="54" t="s">
        <v>41</v>
      </c>
      <c r="D26" s="9" t="s">
        <v>82</v>
      </c>
      <c r="E26" s="23" t="s">
        <v>59</v>
      </c>
      <c r="F26" s="92">
        <v>3500</v>
      </c>
      <c r="G26" s="92">
        <v>4000</v>
      </c>
      <c r="H26" s="110">
        <v>3200</v>
      </c>
      <c r="I26" s="88"/>
    </row>
    <row r="27" spans="1:53" ht="30" hidden="1" customHeight="1" outlineLevel="2" x14ac:dyDescent="0.2">
      <c r="A27" s="10" t="s">
        <v>74</v>
      </c>
      <c r="B27" s="54" t="s">
        <v>48</v>
      </c>
      <c r="C27" s="54" t="s">
        <v>41</v>
      </c>
      <c r="D27" s="9" t="s">
        <v>82</v>
      </c>
      <c r="E27" s="23" t="s">
        <v>57</v>
      </c>
      <c r="F27" s="92"/>
      <c r="G27" s="92"/>
      <c r="H27" s="110"/>
      <c r="I27" s="88"/>
    </row>
    <row r="28" spans="1:53" s="14" customFormat="1" ht="30" customHeight="1" outlineLevel="2" x14ac:dyDescent="0.2">
      <c r="A28" s="10" t="s">
        <v>74</v>
      </c>
      <c r="B28" s="31" t="s">
        <v>48</v>
      </c>
      <c r="C28" s="31" t="s">
        <v>41</v>
      </c>
      <c r="D28" s="9" t="s">
        <v>82</v>
      </c>
      <c r="E28" s="9" t="s">
        <v>160</v>
      </c>
      <c r="F28" s="92">
        <v>3000</v>
      </c>
      <c r="G28" s="92">
        <v>6000</v>
      </c>
      <c r="H28" s="110">
        <v>3250</v>
      </c>
      <c r="I28" s="99"/>
    </row>
    <row r="29" spans="1:53" s="14" customFormat="1" ht="30" hidden="1" customHeight="1" outlineLevel="2" x14ac:dyDescent="0.2">
      <c r="A29" s="10" t="s">
        <v>74</v>
      </c>
      <c r="B29" s="31" t="s">
        <v>48</v>
      </c>
      <c r="C29" s="31" t="s">
        <v>41</v>
      </c>
      <c r="D29" s="9" t="s">
        <v>82</v>
      </c>
      <c r="E29" s="21" t="s">
        <v>162</v>
      </c>
      <c r="F29" s="92"/>
      <c r="G29" s="92"/>
      <c r="H29" s="110"/>
      <c r="I29" s="100" t="s">
        <v>155</v>
      </c>
    </row>
    <row r="30" spans="1:53" s="14" customFormat="1" ht="30" hidden="1" customHeight="1" outlineLevel="2" x14ac:dyDescent="0.2">
      <c r="A30" s="10" t="s">
        <v>74</v>
      </c>
      <c r="B30" s="31" t="s">
        <v>48</v>
      </c>
      <c r="C30" s="31" t="s">
        <v>41</v>
      </c>
      <c r="D30" s="9" t="s">
        <v>82</v>
      </c>
      <c r="E30" s="21" t="s">
        <v>168</v>
      </c>
      <c r="F30" s="92"/>
      <c r="G30" s="92"/>
      <c r="H30" s="110"/>
      <c r="I30" s="100" t="s">
        <v>155</v>
      </c>
    </row>
    <row r="31" spans="1:53" s="15" customFormat="1" ht="30" hidden="1" customHeight="1" outlineLevel="2" x14ac:dyDescent="0.2">
      <c r="A31" s="10" t="s">
        <v>74</v>
      </c>
      <c r="B31" s="31" t="s">
        <v>48</v>
      </c>
      <c r="C31" s="31" t="s">
        <v>41</v>
      </c>
      <c r="D31" s="9" t="s">
        <v>82</v>
      </c>
      <c r="E31" s="21" t="s">
        <v>169</v>
      </c>
      <c r="F31" s="92"/>
      <c r="G31" s="92"/>
      <c r="H31" s="110"/>
      <c r="I31" s="100" t="s">
        <v>155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s="15" customFormat="1" ht="30" hidden="1" customHeight="1" outlineLevel="2" x14ac:dyDescent="0.2">
      <c r="A32" s="10" t="s">
        <v>74</v>
      </c>
      <c r="B32" s="31" t="s">
        <v>48</v>
      </c>
      <c r="C32" s="31" t="s">
        <v>41</v>
      </c>
      <c r="D32" s="9" t="s">
        <v>82</v>
      </c>
      <c r="E32" s="21" t="s">
        <v>5</v>
      </c>
      <c r="F32" s="92"/>
      <c r="G32" s="92"/>
      <c r="H32" s="110"/>
      <c r="I32" s="100" t="s">
        <v>155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s="15" customFormat="1" ht="30" hidden="1" customHeight="1" outlineLevel="2" x14ac:dyDescent="0.2">
      <c r="A33" s="10" t="s">
        <v>74</v>
      </c>
      <c r="B33" s="31" t="s">
        <v>48</v>
      </c>
      <c r="C33" s="31" t="s">
        <v>41</v>
      </c>
      <c r="D33" s="9" t="s">
        <v>82</v>
      </c>
      <c r="E33" s="21" t="s">
        <v>94</v>
      </c>
      <c r="F33" s="92"/>
      <c r="G33" s="92"/>
      <c r="H33" s="110"/>
      <c r="I33" s="99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s="15" customFormat="1" ht="35.25" hidden="1" customHeight="1" outlineLevel="2" x14ac:dyDescent="0.2">
      <c r="A34" s="10" t="s">
        <v>74</v>
      </c>
      <c r="B34" s="31" t="s">
        <v>48</v>
      </c>
      <c r="C34" s="31" t="s">
        <v>41</v>
      </c>
      <c r="D34" s="9" t="s">
        <v>82</v>
      </c>
      <c r="E34" s="32" t="s">
        <v>2</v>
      </c>
      <c r="F34" s="92"/>
      <c r="G34" s="92"/>
      <c r="H34" s="110"/>
      <c r="I34" s="101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s="15" customFormat="1" ht="35.25" hidden="1" customHeight="1" outlineLevel="2" x14ac:dyDescent="0.2">
      <c r="A35" s="10" t="s">
        <v>74</v>
      </c>
      <c r="B35" s="31" t="s">
        <v>48</v>
      </c>
      <c r="C35" s="31" t="s">
        <v>41</v>
      </c>
      <c r="D35" s="9" t="s">
        <v>82</v>
      </c>
      <c r="E35" s="32" t="s">
        <v>170</v>
      </c>
      <c r="F35" s="92"/>
      <c r="G35" s="92"/>
      <c r="H35" s="110" t="s">
        <v>172</v>
      </c>
      <c r="I35" s="102" t="s">
        <v>173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s="15" customFormat="1" ht="35.25" hidden="1" customHeight="1" outlineLevel="2" x14ac:dyDescent="0.2">
      <c r="A36" s="10" t="s">
        <v>74</v>
      </c>
      <c r="B36" s="31" t="s">
        <v>48</v>
      </c>
      <c r="C36" s="31" t="s">
        <v>41</v>
      </c>
      <c r="D36" s="9" t="s">
        <v>82</v>
      </c>
      <c r="E36" s="32" t="s">
        <v>120</v>
      </c>
      <c r="F36" s="92"/>
      <c r="G36" s="92"/>
      <c r="H36" s="110"/>
      <c r="I36" s="101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s="15" customFormat="1" ht="30" hidden="1" customHeight="1" outlineLevel="2" x14ac:dyDescent="0.2">
      <c r="A37" s="10" t="s">
        <v>74</v>
      </c>
      <c r="B37" s="31" t="s">
        <v>48</v>
      </c>
      <c r="C37" s="31" t="s">
        <v>41</v>
      </c>
      <c r="D37" s="9" t="s">
        <v>82</v>
      </c>
      <c r="E37" s="21" t="s">
        <v>4</v>
      </c>
      <c r="F37" s="92"/>
      <c r="G37" s="92"/>
      <c r="H37" s="110"/>
      <c r="I37" s="101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s="15" customFormat="1" ht="30" hidden="1" customHeight="1" outlineLevel="2" x14ac:dyDescent="0.2">
      <c r="A38" s="10" t="s">
        <v>74</v>
      </c>
      <c r="B38" s="31" t="s">
        <v>48</v>
      </c>
      <c r="C38" s="31" t="s">
        <v>41</v>
      </c>
      <c r="D38" s="9" t="s">
        <v>82</v>
      </c>
      <c r="E38" s="21" t="s">
        <v>137</v>
      </c>
      <c r="F38" s="92"/>
      <c r="G38" s="92"/>
      <c r="H38" s="110"/>
      <c r="I38" s="103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s="13" customFormat="1" ht="30" customHeight="1" outlineLevel="2" x14ac:dyDescent="0.2">
      <c r="A39" s="10" t="s">
        <v>74</v>
      </c>
      <c r="B39" s="31" t="s">
        <v>48</v>
      </c>
      <c r="C39" s="31" t="s">
        <v>41</v>
      </c>
      <c r="D39" s="9" t="s">
        <v>82</v>
      </c>
      <c r="E39" s="9" t="s">
        <v>25</v>
      </c>
      <c r="F39" s="92">
        <v>90</v>
      </c>
      <c r="G39" s="92">
        <v>100</v>
      </c>
      <c r="H39" s="110">
        <v>90</v>
      </c>
      <c r="I39" s="99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</row>
    <row r="40" spans="1:53" s="13" customFormat="1" ht="30" hidden="1" customHeight="1" outlineLevel="2" x14ac:dyDescent="0.2">
      <c r="A40" s="10" t="s">
        <v>74</v>
      </c>
      <c r="B40" s="31" t="s">
        <v>48</v>
      </c>
      <c r="C40" s="31" t="s">
        <v>41</v>
      </c>
      <c r="D40" s="9" t="s">
        <v>82</v>
      </c>
      <c r="E40" s="9" t="s">
        <v>96</v>
      </c>
      <c r="F40" s="92"/>
      <c r="G40" s="92"/>
      <c r="H40" s="110"/>
      <c r="I40" s="99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</row>
    <row r="41" spans="1:53" s="13" customFormat="1" ht="30" customHeight="1" outlineLevel="2" x14ac:dyDescent="0.2">
      <c r="A41" s="10" t="s">
        <v>74</v>
      </c>
      <c r="B41" s="31" t="s">
        <v>48</v>
      </c>
      <c r="C41" s="31" t="s">
        <v>41</v>
      </c>
      <c r="D41" s="9" t="s">
        <v>82</v>
      </c>
      <c r="E41" s="8" t="s">
        <v>32</v>
      </c>
      <c r="F41" s="92">
        <v>320</v>
      </c>
      <c r="G41" s="92">
        <v>450</v>
      </c>
      <c r="H41" s="110">
        <v>350</v>
      </c>
      <c r="I41" s="99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</row>
    <row r="42" spans="1:53" s="13" customFormat="1" ht="30" customHeight="1" outlineLevel="2" x14ac:dyDescent="0.2">
      <c r="A42" s="10" t="s">
        <v>74</v>
      </c>
      <c r="B42" s="31" t="s">
        <v>48</v>
      </c>
      <c r="C42" s="31" t="s">
        <v>41</v>
      </c>
      <c r="D42" s="9" t="s">
        <v>82</v>
      </c>
      <c r="E42" s="9" t="s">
        <v>10</v>
      </c>
      <c r="F42" s="92">
        <v>1300</v>
      </c>
      <c r="G42" s="92">
        <v>1500</v>
      </c>
      <c r="H42" s="110">
        <v>1300</v>
      </c>
      <c r="I42" s="99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</row>
    <row r="43" spans="1:53" s="13" customFormat="1" ht="30" hidden="1" customHeight="1" outlineLevel="2" x14ac:dyDescent="0.2">
      <c r="A43" s="10" t="s">
        <v>74</v>
      </c>
      <c r="B43" s="31" t="s">
        <v>48</v>
      </c>
      <c r="C43" s="31" t="s">
        <v>41</v>
      </c>
      <c r="D43" s="9" t="s">
        <v>82</v>
      </c>
      <c r="E43" s="9" t="s">
        <v>15</v>
      </c>
      <c r="F43" s="92" t="s">
        <v>39</v>
      </c>
      <c r="G43" s="92"/>
      <c r="H43" s="110"/>
      <c r="I43" s="100" t="s">
        <v>159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</row>
    <row r="44" spans="1:53" s="13" customFormat="1" ht="30" customHeight="1" outlineLevel="2" x14ac:dyDescent="0.2">
      <c r="A44" s="10" t="s">
        <v>74</v>
      </c>
      <c r="B44" s="31" t="s">
        <v>48</v>
      </c>
      <c r="C44" s="31" t="s">
        <v>41</v>
      </c>
      <c r="D44" s="9" t="s">
        <v>82</v>
      </c>
      <c r="E44" s="9" t="s">
        <v>23</v>
      </c>
      <c r="F44" s="92">
        <v>68</v>
      </c>
      <c r="G44" s="92">
        <v>68</v>
      </c>
      <c r="H44" s="110">
        <v>68</v>
      </c>
      <c r="I44" s="99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</row>
    <row r="45" spans="1:53" s="13" customFormat="1" ht="30" customHeight="1" outlineLevel="2" x14ac:dyDescent="0.2">
      <c r="A45" s="10" t="s">
        <v>74</v>
      </c>
      <c r="B45" s="31" t="s">
        <v>48</v>
      </c>
      <c r="C45" s="31" t="s">
        <v>41</v>
      </c>
      <c r="D45" s="9" t="s">
        <v>82</v>
      </c>
      <c r="E45" s="9" t="s">
        <v>28</v>
      </c>
      <c r="F45" s="92">
        <v>1500</v>
      </c>
      <c r="G45" s="92">
        <v>5000</v>
      </c>
      <c r="H45" s="110">
        <v>2000</v>
      </c>
      <c r="I45" s="99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</row>
    <row r="46" spans="1:53" s="18" customFormat="1" ht="30" hidden="1" customHeight="1" outlineLevel="2" x14ac:dyDescent="0.2">
      <c r="A46" s="10" t="s">
        <v>74</v>
      </c>
      <c r="B46" s="31" t="s">
        <v>48</v>
      </c>
      <c r="C46" s="31" t="s">
        <v>41</v>
      </c>
      <c r="D46" s="9" t="s">
        <v>82</v>
      </c>
      <c r="E46" s="9" t="s">
        <v>69</v>
      </c>
      <c r="F46" s="92"/>
      <c r="G46" s="92"/>
      <c r="H46" s="110"/>
      <c r="I46" s="99"/>
    </row>
    <row r="47" spans="1:53" s="18" customFormat="1" ht="30" hidden="1" customHeight="1" outlineLevel="2" x14ac:dyDescent="0.2">
      <c r="A47" s="10" t="s">
        <v>74</v>
      </c>
      <c r="B47" s="31" t="s">
        <v>48</v>
      </c>
      <c r="C47" s="31" t="s">
        <v>41</v>
      </c>
      <c r="D47" s="9" t="s">
        <v>82</v>
      </c>
      <c r="E47" s="9" t="s">
        <v>38</v>
      </c>
      <c r="F47" s="92"/>
      <c r="G47" s="92"/>
      <c r="H47" s="110"/>
      <c r="I47" s="88"/>
      <c r="J47" s="14"/>
      <c r="K47" s="14"/>
      <c r="L47" s="14"/>
      <c r="M47" s="14"/>
      <c r="N47" s="14"/>
      <c r="O47" s="14"/>
      <c r="P47" s="14"/>
      <c r="Q47" s="14"/>
    </row>
    <row r="48" spans="1:53" s="18" customFormat="1" ht="30" customHeight="1" outlineLevel="2" x14ac:dyDescent="0.2">
      <c r="A48" s="10" t="s">
        <v>74</v>
      </c>
      <c r="B48" s="31" t="s">
        <v>48</v>
      </c>
      <c r="C48" s="31" t="s">
        <v>41</v>
      </c>
      <c r="D48" s="9" t="s">
        <v>82</v>
      </c>
      <c r="E48" s="9" t="s">
        <v>24</v>
      </c>
      <c r="F48" s="92">
        <v>900</v>
      </c>
      <c r="G48" s="92">
        <v>1000</v>
      </c>
      <c r="H48" s="110">
        <v>900</v>
      </c>
      <c r="I48" s="88"/>
      <c r="J48" s="14"/>
      <c r="K48" s="14"/>
      <c r="L48" s="14"/>
      <c r="M48" s="14"/>
      <c r="N48" s="14"/>
      <c r="O48" s="14"/>
      <c r="P48" s="14"/>
      <c r="Q48" s="14"/>
    </row>
    <row r="49" spans="1:17" ht="30" hidden="1" customHeight="1" outlineLevel="2" x14ac:dyDescent="0.2">
      <c r="A49" s="10" t="s">
        <v>74</v>
      </c>
      <c r="B49" s="31" t="s">
        <v>48</v>
      </c>
      <c r="C49" s="31" t="s">
        <v>41</v>
      </c>
      <c r="D49" s="9" t="s">
        <v>82</v>
      </c>
      <c r="E49" s="35" t="s">
        <v>37</v>
      </c>
      <c r="F49" s="92"/>
      <c r="G49" s="92"/>
      <c r="H49" s="110"/>
      <c r="I49" s="88" t="s">
        <v>156</v>
      </c>
      <c r="J49" s="42"/>
      <c r="K49" s="42"/>
      <c r="L49" s="42"/>
      <c r="M49" s="42"/>
      <c r="N49" s="42"/>
      <c r="O49" s="42"/>
      <c r="P49" s="42"/>
      <c r="Q49" s="42"/>
    </row>
    <row r="50" spans="1:17" ht="30" hidden="1" customHeight="1" outlineLevel="2" x14ac:dyDescent="0.2">
      <c r="A50" s="10" t="s">
        <v>74</v>
      </c>
      <c r="B50" s="31" t="s">
        <v>48</v>
      </c>
      <c r="C50" s="31" t="s">
        <v>41</v>
      </c>
      <c r="D50" s="9" t="s">
        <v>82</v>
      </c>
      <c r="E50" s="21" t="s">
        <v>6</v>
      </c>
      <c r="F50" s="92"/>
      <c r="G50" s="92"/>
      <c r="H50" s="110"/>
      <c r="I50" s="88"/>
      <c r="J50" s="42"/>
      <c r="K50" s="42"/>
      <c r="L50" s="42"/>
      <c r="M50" s="42"/>
      <c r="N50" s="42"/>
      <c r="O50" s="42"/>
      <c r="P50" s="42"/>
      <c r="Q50" s="42"/>
    </row>
    <row r="51" spans="1:17" s="18" customFormat="1" ht="30" customHeight="1" outlineLevel="2" x14ac:dyDescent="0.2">
      <c r="A51" s="10" t="s">
        <v>74</v>
      </c>
      <c r="B51" s="31" t="s">
        <v>48</v>
      </c>
      <c r="C51" s="31" t="s">
        <v>41</v>
      </c>
      <c r="D51" s="9" t="s">
        <v>82</v>
      </c>
      <c r="E51" s="9" t="s">
        <v>11</v>
      </c>
      <c r="F51" s="92">
        <v>600</v>
      </c>
      <c r="G51" s="92">
        <v>650</v>
      </c>
      <c r="H51" s="110">
        <v>500</v>
      </c>
      <c r="I51" s="88"/>
    </row>
    <row r="52" spans="1:17" s="18" customFormat="1" ht="30" customHeight="1" outlineLevel="2" x14ac:dyDescent="0.2">
      <c r="A52" s="10" t="s">
        <v>74</v>
      </c>
      <c r="B52" s="31" t="s">
        <v>48</v>
      </c>
      <c r="C52" s="31" t="s">
        <v>41</v>
      </c>
      <c r="D52" s="9" t="s">
        <v>82</v>
      </c>
      <c r="E52" s="9" t="s">
        <v>26</v>
      </c>
      <c r="F52" s="92">
        <v>300</v>
      </c>
      <c r="G52" s="92">
        <v>500</v>
      </c>
      <c r="H52" s="110">
        <v>300</v>
      </c>
      <c r="I52" s="88"/>
    </row>
    <row r="53" spans="1:17" s="18" customFormat="1" ht="30" customHeight="1" outlineLevel="2" x14ac:dyDescent="0.2">
      <c r="A53" s="10" t="s">
        <v>74</v>
      </c>
      <c r="B53" s="31" t="s">
        <v>48</v>
      </c>
      <c r="C53" s="31" t="s">
        <v>41</v>
      </c>
      <c r="D53" s="9" t="s">
        <v>82</v>
      </c>
      <c r="E53" s="9" t="s">
        <v>27</v>
      </c>
      <c r="F53" s="92">
        <v>250</v>
      </c>
      <c r="G53" s="92">
        <v>250</v>
      </c>
      <c r="H53" s="110">
        <v>250</v>
      </c>
      <c r="I53" s="88" t="s">
        <v>39</v>
      </c>
    </row>
    <row r="54" spans="1:17" s="18" customFormat="1" ht="30" hidden="1" customHeight="1" outlineLevel="2" x14ac:dyDescent="0.2">
      <c r="A54" s="10" t="s">
        <v>74</v>
      </c>
      <c r="B54" s="31" t="s">
        <v>48</v>
      </c>
      <c r="C54" s="31" t="s">
        <v>41</v>
      </c>
      <c r="D54" s="9" t="s">
        <v>82</v>
      </c>
      <c r="E54" s="9" t="s">
        <v>140</v>
      </c>
      <c r="F54" s="45" t="s">
        <v>39</v>
      </c>
      <c r="G54" s="77"/>
      <c r="H54" s="86"/>
      <c r="I54" s="88"/>
    </row>
    <row r="55" spans="1:17" s="18" customFormat="1" ht="30" hidden="1" customHeight="1" outlineLevel="2" x14ac:dyDescent="0.2">
      <c r="A55" s="10"/>
      <c r="B55" s="31"/>
      <c r="C55" s="31"/>
      <c r="D55" s="9"/>
      <c r="E55" s="9"/>
      <c r="F55" s="47"/>
      <c r="G55" s="78"/>
      <c r="H55" s="47"/>
      <c r="I55" s="99"/>
    </row>
    <row r="56" spans="1:17" s="18" customFormat="1" ht="30" customHeight="1" outlineLevel="1" collapsed="1" x14ac:dyDescent="0.2">
      <c r="A56" s="61" t="s">
        <v>108</v>
      </c>
      <c r="B56" s="62"/>
      <c r="C56" s="62"/>
      <c r="D56" s="62"/>
      <c r="E56" s="62"/>
      <c r="F56" s="71">
        <f>SUM(F23:F55)</f>
        <v>18828</v>
      </c>
      <c r="G56" s="71">
        <f>SUM(G23:G55)</f>
        <v>31518</v>
      </c>
      <c r="H56" s="71">
        <f>SUM(H23:H55)</f>
        <v>18608</v>
      </c>
      <c r="I56" s="104"/>
    </row>
    <row r="57" spans="1:17" s="18" customFormat="1" ht="30" hidden="1" customHeight="1" outlineLevel="2" x14ac:dyDescent="0.2">
      <c r="A57" s="16" t="s">
        <v>73</v>
      </c>
      <c r="B57" s="9" t="s">
        <v>45</v>
      </c>
      <c r="C57" s="9" t="s">
        <v>43</v>
      </c>
      <c r="D57" s="9" t="s">
        <v>82</v>
      </c>
      <c r="E57" s="9" t="s">
        <v>14</v>
      </c>
      <c r="F57" s="70"/>
      <c r="G57" s="70"/>
      <c r="H57" s="52"/>
      <c r="I57" s="105"/>
    </row>
    <row r="58" spans="1:17" s="18" customFormat="1" ht="30" hidden="1" customHeight="1" outlineLevel="1" x14ac:dyDescent="0.2">
      <c r="A58" s="61" t="s">
        <v>110</v>
      </c>
      <c r="B58" s="62"/>
      <c r="C58" s="62"/>
      <c r="D58" s="62"/>
      <c r="E58" s="62"/>
      <c r="F58" s="71">
        <f>SUBTOTAL(9,F57:F57)</f>
        <v>0</v>
      </c>
      <c r="G58" s="76">
        <f>SUM(G57)</f>
        <v>0</v>
      </c>
      <c r="H58" s="71"/>
      <c r="I58" s="98"/>
    </row>
    <row r="59" spans="1:17" s="14" customFormat="1" ht="30" customHeight="1" outlineLevel="1" x14ac:dyDescent="0.2">
      <c r="A59" s="16" t="s">
        <v>74</v>
      </c>
      <c r="B59" s="28" t="s">
        <v>47</v>
      </c>
      <c r="C59" s="28" t="s">
        <v>147</v>
      </c>
      <c r="D59" s="9" t="s">
        <v>82</v>
      </c>
      <c r="E59" s="9" t="s">
        <v>134</v>
      </c>
      <c r="F59" s="92">
        <v>1900</v>
      </c>
      <c r="G59" s="92">
        <v>2000</v>
      </c>
      <c r="H59" s="110">
        <v>1900</v>
      </c>
      <c r="I59" s="88"/>
    </row>
    <row r="60" spans="1:17" s="14" customFormat="1" ht="30" customHeight="1" outlineLevel="1" x14ac:dyDescent="0.2">
      <c r="A60" s="16" t="s">
        <v>74</v>
      </c>
      <c r="B60" s="28" t="s">
        <v>47</v>
      </c>
      <c r="C60" s="28" t="s">
        <v>147</v>
      </c>
      <c r="D60" s="9" t="s">
        <v>82</v>
      </c>
      <c r="E60" s="9" t="s">
        <v>135</v>
      </c>
      <c r="F60" s="92">
        <v>390</v>
      </c>
      <c r="G60" s="92">
        <v>400</v>
      </c>
      <c r="H60" s="110">
        <v>390</v>
      </c>
      <c r="I60" s="88"/>
    </row>
    <row r="61" spans="1:17" s="14" customFormat="1" ht="30" customHeight="1" outlineLevel="1" x14ac:dyDescent="0.2">
      <c r="A61" s="16" t="s">
        <v>74</v>
      </c>
      <c r="B61" s="28" t="s">
        <v>47</v>
      </c>
      <c r="C61" s="28" t="s">
        <v>147</v>
      </c>
      <c r="D61" s="9" t="s">
        <v>82</v>
      </c>
      <c r="E61" s="9" t="s">
        <v>31</v>
      </c>
      <c r="F61" s="92">
        <v>1900</v>
      </c>
      <c r="G61" s="92">
        <v>2000</v>
      </c>
      <c r="H61" s="110">
        <v>1900</v>
      </c>
      <c r="I61" s="88"/>
    </row>
    <row r="62" spans="1:17" s="14" customFormat="1" ht="30" customHeight="1" outlineLevel="1" x14ac:dyDescent="0.2">
      <c r="A62" s="16" t="s">
        <v>74</v>
      </c>
      <c r="B62" s="28" t="s">
        <v>47</v>
      </c>
      <c r="C62" s="28" t="s">
        <v>147</v>
      </c>
      <c r="D62" s="9" t="s">
        <v>82</v>
      </c>
      <c r="E62" s="23" t="s">
        <v>61</v>
      </c>
      <c r="F62" s="92" t="s">
        <v>39</v>
      </c>
      <c r="G62" s="92">
        <v>80</v>
      </c>
      <c r="H62" s="110">
        <v>160</v>
      </c>
      <c r="I62" s="99" t="s">
        <v>184</v>
      </c>
    </row>
    <row r="63" spans="1:17" s="14" customFormat="1" ht="30" customHeight="1" outlineLevel="1" x14ac:dyDescent="0.2">
      <c r="A63" s="61" t="s">
        <v>108</v>
      </c>
      <c r="B63" s="130"/>
      <c r="C63" s="130"/>
      <c r="D63" s="131"/>
      <c r="E63" s="132"/>
      <c r="F63" s="134">
        <f>SUM(F59:F62)</f>
        <v>4190</v>
      </c>
      <c r="G63" s="134">
        <f>SUM(G59:G62)</f>
        <v>4480</v>
      </c>
      <c r="H63" s="134">
        <f>SUM(H59:H62)</f>
        <v>4350</v>
      </c>
      <c r="I63" s="133"/>
    </row>
    <row r="64" spans="1:17" s="14" customFormat="1" ht="30" customHeight="1" outlineLevel="1" x14ac:dyDescent="0.2">
      <c r="A64" s="16" t="s">
        <v>90</v>
      </c>
      <c r="B64" s="28" t="s">
        <v>47</v>
      </c>
      <c r="C64" s="28" t="s">
        <v>147</v>
      </c>
      <c r="D64" s="9" t="s">
        <v>82</v>
      </c>
      <c r="E64" s="9" t="s">
        <v>148</v>
      </c>
      <c r="F64" s="92">
        <v>600</v>
      </c>
      <c r="G64" s="92">
        <v>840</v>
      </c>
      <c r="H64" s="110">
        <v>400</v>
      </c>
      <c r="I64" s="88"/>
    </row>
    <row r="65" spans="1:9" s="18" customFormat="1" ht="34.9" customHeight="1" outlineLevel="2" x14ac:dyDescent="0.2">
      <c r="A65" s="16" t="s">
        <v>90</v>
      </c>
      <c r="B65" s="28" t="s">
        <v>47</v>
      </c>
      <c r="C65" s="28" t="s">
        <v>147</v>
      </c>
      <c r="D65" s="9" t="s">
        <v>82</v>
      </c>
      <c r="E65" s="9" t="s">
        <v>151</v>
      </c>
      <c r="F65" s="92"/>
      <c r="G65" s="92">
        <v>1000</v>
      </c>
      <c r="H65" s="110">
        <v>0</v>
      </c>
      <c r="I65" s="88" t="s">
        <v>185</v>
      </c>
    </row>
    <row r="66" spans="1:9" s="18" customFormat="1" ht="34.9" customHeight="1" outlineLevel="2" x14ac:dyDescent="0.2">
      <c r="A66" s="16" t="s">
        <v>90</v>
      </c>
      <c r="B66" s="28" t="s">
        <v>47</v>
      </c>
      <c r="C66" s="28" t="s">
        <v>147</v>
      </c>
      <c r="D66" s="9" t="s">
        <v>82</v>
      </c>
      <c r="E66" s="9" t="s">
        <v>19</v>
      </c>
      <c r="F66" s="110">
        <v>600</v>
      </c>
      <c r="G66" s="92">
        <v>3000</v>
      </c>
      <c r="H66" s="110"/>
      <c r="I66" s="152" t="s">
        <v>180</v>
      </c>
    </row>
    <row r="67" spans="1:9" s="18" customFormat="1" ht="34.9" customHeight="1" outlineLevel="2" x14ac:dyDescent="0.2">
      <c r="A67" s="36" t="s">
        <v>90</v>
      </c>
      <c r="B67" s="28" t="s">
        <v>47</v>
      </c>
      <c r="C67" s="28" t="s">
        <v>147</v>
      </c>
      <c r="D67" s="9" t="s">
        <v>82</v>
      </c>
      <c r="E67" s="9" t="s">
        <v>104</v>
      </c>
      <c r="F67" s="92"/>
      <c r="G67" s="92">
        <v>7210</v>
      </c>
      <c r="H67" s="110"/>
      <c r="I67" s="153"/>
    </row>
    <row r="68" spans="1:9" ht="30" customHeight="1" outlineLevel="2" x14ac:dyDescent="0.2">
      <c r="A68" s="10" t="s">
        <v>90</v>
      </c>
      <c r="B68" s="28" t="s">
        <v>47</v>
      </c>
      <c r="C68" s="28" t="s">
        <v>147</v>
      </c>
      <c r="D68" s="9" t="s">
        <v>82</v>
      </c>
      <c r="E68" s="22" t="s">
        <v>50</v>
      </c>
      <c r="F68" s="92">
        <v>2210</v>
      </c>
      <c r="G68" s="92">
        <v>750</v>
      </c>
      <c r="H68" s="110"/>
      <c r="I68" s="153"/>
    </row>
    <row r="69" spans="1:9" ht="37.9" customHeight="1" outlineLevel="2" x14ac:dyDescent="0.2">
      <c r="A69" s="10" t="s">
        <v>90</v>
      </c>
      <c r="B69" s="28" t="s">
        <v>47</v>
      </c>
      <c r="C69" s="28" t="s">
        <v>147</v>
      </c>
      <c r="D69" s="9" t="s">
        <v>82</v>
      </c>
      <c r="E69" s="22" t="s">
        <v>50</v>
      </c>
      <c r="F69" s="92" t="s">
        <v>39</v>
      </c>
      <c r="G69" s="92">
        <v>2000</v>
      </c>
      <c r="H69" s="110"/>
      <c r="I69" s="153"/>
    </row>
    <row r="70" spans="1:9" ht="30" customHeight="1" outlineLevel="2" x14ac:dyDescent="0.2">
      <c r="A70" s="10" t="s">
        <v>90</v>
      </c>
      <c r="B70" s="28" t="s">
        <v>47</v>
      </c>
      <c r="C70" s="28" t="s">
        <v>147</v>
      </c>
      <c r="D70" s="9" t="s">
        <v>82</v>
      </c>
      <c r="E70" s="23" t="s">
        <v>150</v>
      </c>
      <c r="F70" s="92">
        <v>2400</v>
      </c>
      <c r="G70" s="92">
        <v>1500</v>
      </c>
      <c r="H70" s="110"/>
      <c r="I70" s="127"/>
    </row>
    <row r="71" spans="1:9" ht="30" hidden="1" customHeight="1" outlineLevel="2" x14ac:dyDescent="0.2">
      <c r="A71" s="10" t="s">
        <v>90</v>
      </c>
      <c r="B71" s="28" t="s">
        <v>47</v>
      </c>
      <c r="C71" s="28" t="s">
        <v>147</v>
      </c>
      <c r="D71" s="9" t="s">
        <v>82</v>
      </c>
      <c r="E71" s="23" t="s">
        <v>62</v>
      </c>
      <c r="F71" s="48" t="s">
        <v>39</v>
      </c>
      <c r="G71" s="48"/>
      <c r="H71" s="87"/>
      <c r="I71" s="101"/>
    </row>
    <row r="72" spans="1:9" s="18" customFormat="1" ht="30" hidden="1" customHeight="1" outlineLevel="2" x14ac:dyDescent="0.2">
      <c r="A72" s="36" t="s">
        <v>90</v>
      </c>
      <c r="B72" s="28" t="s">
        <v>47</v>
      </c>
      <c r="C72" s="28" t="s">
        <v>147</v>
      </c>
      <c r="D72" s="9" t="s">
        <v>82</v>
      </c>
      <c r="E72" s="9" t="s">
        <v>65</v>
      </c>
      <c r="F72" s="45"/>
      <c r="G72" s="45"/>
      <c r="H72" s="86"/>
      <c r="I72" s="88"/>
    </row>
    <row r="73" spans="1:9" s="18" customFormat="1" ht="30" hidden="1" customHeight="1" outlineLevel="2" x14ac:dyDescent="0.2">
      <c r="A73" s="36" t="s">
        <v>90</v>
      </c>
      <c r="B73" s="28" t="s">
        <v>47</v>
      </c>
      <c r="C73" s="28" t="s">
        <v>147</v>
      </c>
      <c r="D73" s="9" t="s">
        <v>82</v>
      </c>
      <c r="E73" s="9" t="s">
        <v>165</v>
      </c>
      <c r="F73" s="45"/>
      <c r="G73" s="45"/>
      <c r="H73" s="86"/>
      <c r="I73" s="88" t="s">
        <v>166</v>
      </c>
    </row>
    <row r="74" spans="1:9" s="18" customFormat="1" ht="30" hidden="1" customHeight="1" outlineLevel="2" x14ac:dyDescent="0.2">
      <c r="A74" s="36" t="s">
        <v>90</v>
      </c>
      <c r="B74" s="28" t="s">
        <v>47</v>
      </c>
      <c r="C74" s="28" t="s">
        <v>147</v>
      </c>
      <c r="D74" s="9" t="s">
        <v>82</v>
      </c>
      <c r="E74" s="9" t="s">
        <v>98</v>
      </c>
      <c r="F74" s="45"/>
      <c r="G74" s="45"/>
      <c r="H74" s="86"/>
      <c r="I74" s="88"/>
    </row>
    <row r="75" spans="1:9" s="18" customFormat="1" ht="30" hidden="1" customHeight="1" outlineLevel="2" x14ac:dyDescent="0.2">
      <c r="A75" s="36" t="s">
        <v>90</v>
      </c>
      <c r="B75" s="28" t="s">
        <v>47</v>
      </c>
      <c r="C75" s="28" t="s">
        <v>147</v>
      </c>
      <c r="D75" s="9" t="s">
        <v>82</v>
      </c>
      <c r="E75" s="9" t="s">
        <v>97</v>
      </c>
      <c r="F75" s="45"/>
      <c r="G75" s="45"/>
      <c r="H75" s="86"/>
      <c r="I75" s="88"/>
    </row>
    <row r="76" spans="1:9" s="18" customFormat="1" ht="30" hidden="1" customHeight="1" outlineLevel="2" x14ac:dyDescent="0.2">
      <c r="A76" s="36" t="s">
        <v>90</v>
      </c>
      <c r="B76" s="28" t="s">
        <v>47</v>
      </c>
      <c r="C76" s="28" t="s">
        <v>147</v>
      </c>
      <c r="D76" s="9" t="s">
        <v>82</v>
      </c>
      <c r="E76" s="9" t="s">
        <v>95</v>
      </c>
      <c r="F76" s="70"/>
      <c r="G76" s="85"/>
      <c r="H76" s="89"/>
      <c r="I76" s="88" t="s">
        <v>167</v>
      </c>
    </row>
    <row r="77" spans="1:9" s="18" customFormat="1" ht="30" hidden="1" customHeight="1" outlineLevel="2" x14ac:dyDescent="0.2">
      <c r="A77" s="36" t="s">
        <v>90</v>
      </c>
      <c r="B77" s="28" t="s">
        <v>47</v>
      </c>
      <c r="C77" s="28" t="s">
        <v>147</v>
      </c>
      <c r="D77" s="9" t="s">
        <v>82</v>
      </c>
      <c r="E77" s="9" t="s">
        <v>7</v>
      </c>
      <c r="F77" s="70"/>
      <c r="G77" s="70"/>
      <c r="H77" s="89"/>
      <c r="I77" s="105"/>
    </row>
    <row r="78" spans="1:9" s="18" customFormat="1" ht="30" hidden="1" customHeight="1" outlineLevel="2" x14ac:dyDescent="0.2">
      <c r="A78" s="10" t="s">
        <v>90</v>
      </c>
      <c r="B78" s="28" t="s">
        <v>47</v>
      </c>
      <c r="C78" s="28" t="s">
        <v>147</v>
      </c>
      <c r="D78" s="9" t="s">
        <v>82</v>
      </c>
      <c r="E78" s="21" t="s">
        <v>7</v>
      </c>
      <c r="F78" s="72"/>
      <c r="G78" s="72"/>
      <c r="H78" s="90"/>
      <c r="I78" s="106"/>
    </row>
    <row r="79" spans="1:9" s="18" customFormat="1" ht="30" customHeight="1" outlineLevel="1" collapsed="1" x14ac:dyDescent="0.2">
      <c r="A79" s="61" t="s">
        <v>114</v>
      </c>
      <c r="B79" s="62"/>
      <c r="C79" s="62"/>
      <c r="D79" s="62"/>
      <c r="E79" s="62"/>
      <c r="F79" s="71">
        <f>SUM(F64:F78)</f>
        <v>5810</v>
      </c>
      <c r="G79" s="71">
        <f>SUM(G64:G78)</f>
        <v>16300</v>
      </c>
      <c r="H79" s="71">
        <f>SUM(H64:H78)</f>
        <v>400</v>
      </c>
      <c r="I79" s="98"/>
    </row>
    <row r="80" spans="1:9" s="18" customFormat="1" ht="30" customHeight="1" outlineLevel="2" x14ac:dyDescent="0.2">
      <c r="A80" s="19" t="s">
        <v>88</v>
      </c>
      <c r="B80" s="28" t="s">
        <v>47</v>
      </c>
      <c r="C80" s="28" t="s">
        <v>147</v>
      </c>
      <c r="D80" s="9" t="s">
        <v>82</v>
      </c>
      <c r="E80" s="91" t="s">
        <v>33</v>
      </c>
      <c r="F80" s="92">
        <v>300</v>
      </c>
      <c r="G80" s="92">
        <v>300</v>
      </c>
      <c r="H80" s="110">
        <v>300</v>
      </c>
      <c r="I80" s="99"/>
    </row>
    <row r="81" spans="1:9" s="18" customFormat="1" ht="30" customHeight="1" outlineLevel="2" x14ac:dyDescent="0.2">
      <c r="A81" s="19" t="s">
        <v>88</v>
      </c>
      <c r="B81" s="28" t="s">
        <v>47</v>
      </c>
      <c r="C81" s="28" t="s">
        <v>147</v>
      </c>
      <c r="D81" s="9" t="s">
        <v>82</v>
      </c>
      <c r="E81" s="8" t="s">
        <v>164</v>
      </c>
      <c r="F81" s="92"/>
      <c r="G81" s="92">
        <v>10000</v>
      </c>
      <c r="H81" s="110">
        <v>0</v>
      </c>
      <c r="I81" s="99" t="s">
        <v>124</v>
      </c>
    </row>
    <row r="82" spans="1:9" s="18" customFormat="1" ht="33" customHeight="1" outlineLevel="2" x14ac:dyDescent="0.2">
      <c r="A82" s="19" t="s">
        <v>88</v>
      </c>
      <c r="B82" s="28" t="s">
        <v>47</v>
      </c>
      <c r="C82" s="28" t="s">
        <v>147</v>
      </c>
      <c r="D82" s="9" t="s">
        <v>82</v>
      </c>
      <c r="E82" s="8" t="s">
        <v>34</v>
      </c>
      <c r="F82" s="92"/>
      <c r="G82" s="92">
        <v>125</v>
      </c>
      <c r="H82" s="110">
        <v>125</v>
      </c>
      <c r="I82" s="99"/>
    </row>
    <row r="83" spans="1:9" s="18" customFormat="1" ht="30" customHeight="1" outlineLevel="2" x14ac:dyDescent="0.2">
      <c r="A83" s="36" t="s">
        <v>88</v>
      </c>
      <c r="B83" s="28" t="s">
        <v>47</v>
      </c>
      <c r="C83" s="28" t="s">
        <v>147</v>
      </c>
      <c r="D83" s="9" t="s">
        <v>82</v>
      </c>
      <c r="E83" s="9" t="s">
        <v>35</v>
      </c>
      <c r="F83" s="92">
        <v>1000</v>
      </c>
      <c r="G83" s="92">
        <v>1500</v>
      </c>
      <c r="H83" s="110">
        <v>1000</v>
      </c>
      <c r="I83" s="99"/>
    </row>
    <row r="84" spans="1:9" s="14" customFormat="1" ht="30.75" customHeight="1" outlineLevel="2" x14ac:dyDescent="0.2">
      <c r="A84" s="10" t="s">
        <v>88</v>
      </c>
      <c r="B84" s="28" t="s">
        <v>47</v>
      </c>
      <c r="C84" s="28" t="s">
        <v>147</v>
      </c>
      <c r="D84" s="9" t="s">
        <v>82</v>
      </c>
      <c r="E84" s="9" t="s">
        <v>68</v>
      </c>
      <c r="F84" s="92" t="s">
        <v>39</v>
      </c>
      <c r="G84" s="92"/>
      <c r="H84" s="110">
        <v>0</v>
      </c>
      <c r="I84" s="99" t="s">
        <v>182</v>
      </c>
    </row>
    <row r="85" spans="1:9" ht="30" hidden="1" customHeight="1" outlineLevel="2" x14ac:dyDescent="0.2">
      <c r="A85" s="10" t="s">
        <v>88</v>
      </c>
      <c r="B85" s="28" t="s">
        <v>47</v>
      </c>
      <c r="C85" s="28" t="s">
        <v>147</v>
      </c>
      <c r="D85" s="9" t="s">
        <v>82</v>
      </c>
      <c r="E85" s="91" t="s">
        <v>138</v>
      </c>
      <c r="F85" s="92"/>
      <c r="G85" s="92"/>
      <c r="H85" s="110"/>
      <c r="I85" s="99"/>
    </row>
    <row r="86" spans="1:9" ht="30" hidden="1" customHeight="1" outlineLevel="2" x14ac:dyDescent="0.2">
      <c r="A86" s="10" t="s">
        <v>88</v>
      </c>
      <c r="B86" s="28" t="s">
        <v>47</v>
      </c>
      <c r="C86" s="28" t="s">
        <v>147</v>
      </c>
      <c r="D86" s="9" t="s">
        <v>82</v>
      </c>
      <c r="E86" s="22" t="s">
        <v>51</v>
      </c>
      <c r="F86" s="92"/>
      <c r="G86" s="92"/>
      <c r="H86" s="110"/>
      <c r="I86" s="99"/>
    </row>
    <row r="87" spans="1:9" ht="30" hidden="1" customHeight="1" outlineLevel="2" x14ac:dyDescent="0.2">
      <c r="A87" s="10" t="s">
        <v>88</v>
      </c>
      <c r="B87" s="28" t="s">
        <v>47</v>
      </c>
      <c r="C87" s="28" t="s">
        <v>147</v>
      </c>
      <c r="D87" s="9" t="s">
        <v>82</v>
      </c>
      <c r="E87" s="22" t="s">
        <v>139</v>
      </c>
      <c r="F87" s="92"/>
      <c r="G87" s="92"/>
      <c r="H87" s="110"/>
      <c r="I87" s="99"/>
    </row>
    <row r="88" spans="1:9" ht="30" hidden="1" customHeight="1" outlineLevel="2" x14ac:dyDescent="0.2">
      <c r="A88" s="10" t="s">
        <v>88</v>
      </c>
      <c r="B88" s="28" t="s">
        <v>47</v>
      </c>
      <c r="C88" s="28" t="s">
        <v>147</v>
      </c>
      <c r="D88" s="9" t="s">
        <v>82</v>
      </c>
      <c r="E88" s="22" t="s">
        <v>141</v>
      </c>
      <c r="F88" s="92"/>
      <c r="G88" s="92"/>
      <c r="H88" s="110"/>
      <c r="I88" s="99"/>
    </row>
    <row r="89" spans="1:9" ht="30" customHeight="1" outlineLevel="2" x14ac:dyDescent="0.2">
      <c r="A89" s="10" t="s">
        <v>88</v>
      </c>
      <c r="B89" s="28" t="s">
        <v>47</v>
      </c>
      <c r="C89" s="28" t="s">
        <v>147</v>
      </c>
      <c r="D89" s="9" t="s">
        <v>82</v>
      </c>
      <c r="E89" s="23" t="s">
        <v>66</v>
      </c>
      <c r="F89" s="92">
        <v>100</v>
      </c>
      <c r="G89" s="92">
        <v>100</v>
      </c>
      <c r="H89" s="110">
        <v>100</v>
      </c>
      <c r="I89" s="99"/>
    </row>
    <row r="90" spans="1:9" ht="30" customHeight="1" outlineLevel="2" x14ac:dyDescent="0.2">
      <c r="A90" s="10" t="s">
        <v>88</v>
      </c>
      <c r="B90" s="28" t="s">
        <v>47</v>
      </c>
      <c r="C90" s="28" t="s">
        <v>147</v>
      </c>
      <c r="D90" s="9" t="s">
        <v>82</v>
      </c>
      <c r="E90" s="23" t="s">
        <v>181</v>
      </c>
      <c r="F90" s="92">
        <v>2400</v>
      </c>
      <c r="G90" s="92"/>
      <c r="H90" s="110">
        <v>2400</v>
      </c>
      <c r="I90" s="99"/>
    </row>
    <row r="91" spans="1:9" s="124" customFormat="1" ht="30" hidden="1" customHeight="1" outlineLevel="2" x14ac:dyDescent="0.2">
      <c r="A91" s="112" t="s">
        <v>88</v>
      </c>
      <c r="B91" s="113" t="s">
        <v>47</v>
      </c>
      <c r="C91" s="113" t="s">
        <v>147</v>
      </c>
      <c r="D91" s="9" t="s">
        <v>82</v>
      </c>
      <c r="E91" s="116" t="s">
        <v>53</v>
      </c>
      <c r="F91" s="122"/>
      <c r="G91" s="122"/>
      <c r="H91" s="128"/>
      <c r="I91" s="123"/>
    </row>
    <row r="92" spans="1:9" ht="30" hidden="1" customHeight="1" outlineLevel="2" x14ac:dyDescent="0.2">
      <c r="A92" s="10" t="s">
        <v>88</v>
      </c>
      <c r="B92" s="28" t="s">
        <v>47</v>
      </c>
      <c r="C92" s="28" t="s">
        <v>147</v>
      </c>
      <c r="D92" s="9" t="s">
        <v>82</v>
      </c>
      <c r="E92" s="23" t="s">
        <v>54</v>
      </c>
      <c r="F92" s="92"/>
      <c r="G92" s="92"/>
      <c r="H92" s="110"/>
      <c r="I92" s="99"/>
    </row>
    <row r="93" spans="1:9" ht="30" hidden="1" customHeight="1" outlineLevel="2" x14ac:dyDescent="0.2">
      <c r="A93" s="10" t="s">
        <v>88</v>
      </c>
      <c r="B93" s="28" t="s">
        <v>47</v>
      </c>
      <c r="C93" s="28" t="s">
        <v>147</v>
      </c>
      <c r="D93" s="9" t="s">
        <v>82</v>
      </c>
      <c r="E93" s="23" t="s">
        <v>55</v>
      </c>
      <c r="F93" s="92"/>
      <c r="G93" s="92"/>
      <c r="H93" s="110"/>
      <c r="I93" s="99"/>
    </row>
    <row r="94" spans="1:9" ht="30" hidden="1" customHeight="1" outlineLevel="2" x14ac:dyDescent="0.2">
      <c r="A94" s="10" t="s">
        <v>88</v>
      </c>
      <c r="B94" s="28" t="s">
        <v>47</v>
      </c>
      <c r="C94" s="28" t="s">
        <v>147</v>
      </c>
      <c r="D94" s="9" t="s">
        <v>82</v>
      </c>
      <c r="E94" s="23" t="s">
        <v>40</v>
      </c>
      <c r="F94" s="92"/>
      <c r="G94" s="92"/>
      <c r="H94" s="110"/>
      <c r="I94" s="99"/>
    </row>
    <row r="95" spans="1:9" ht="30" hidden="1" customHeight="1" outlineLevel="2" x14ac:dyDescent="0.2">
      <c r="A95" s="10" t="s">
        <v>88</v>
      </c>
      <c r="B95" s="28" t="s">
        <v>47</v>
      </c>
      <c r="C95" s="28" t="s">
        <v>147</v>
      </c>
      <c r="D95" s="9" t="s">
        <v>82</v>
      </c>
      <c r="E95" s="22" t="s">
        <v>142</v>
      </c>
      <c r="F95" s="92"/>
      <c r="G95" s="92"/>
      <c r="H95" s="110"/>
      <c r="I95" s="99"/>
    </row>
    <row r="96" spans="1:9" ht="30" hidden="1" customHeight="1" outlineLevel="2" x14ac:dyDescent="0.2">
      <c r="A96" s="10" t="s">
        <v>88</v>
      </c>
      <c r="B96" s="28" t="s">
        <v>47</v>
      </c>
      <c r="C96" s="28" t="s">
        <v>147</v>
      </c>
      <c r="D96" s="9" t="s">
        <v>82</v>
      </c>
      <c r="E96" s="23" t="s">
        <v>56</v>
      </c>
      <c r="F96" s="92"/>
      <c r="G96" s="92"/>
      <c r="H96" s="110"/>
      <c r="I96" s="99"/>
    </row>
    <row r="97" spans="1:9" ht="30" hidden="1" customHeight="1" outlineLevel="2" x14ac:dyDescent="0.2">
      <c r="A97" s="10" t="s">
        <v>88</v>
      </c>
      <c r="B97" s="28" t="s">
        <v>47</v>
      </c>
      <c r="C97" s="28" t="s">
        <v>147</v>
      </c>
      <c r="D97" s="9" t="s">
        <v>82</v>
      </c>
      <c r="E97" s="23" t="s">
        <v>67</v>
      </c>
      <c r="F97" s="92"/>
      <c r="G97" s="92"/>
      <c r="H97" s="110"/>
      <c r="I97" s="99"/>
    </row>
    <row r="98" spans="1:9" ht="30" hidden="1" customHeight="1" outlineLevel="2" x14ac:dyDescent="0.2">
      <c r="A98" s="10" t="s">
        <v>88</v>
      </c>
      <c r="B98" s="28" t="s">
        <v>47</v>
      </c>
      <c r="C98" s="28" t="s">
        <v>147</v>
      </c>
      <c r="D98" s="9" t="s">
        <v>82</v>
      </c>
      <c r="E98" s="23" t="s">
        <v>58</v>
      </c>
      <c r="F98" s="92"/>
      <c r="G98" s="92"/>
      <c r="H98" s="110"/>
      <c r="I98" s="99"/>
    </row>
    <row r="99" spans="1:9" ht="30" hidden="1" customHeight="1" outlineLevel="2" x14ac:dyDescent="0.2">
      <c r="A99" s="10" t="s">
        <v>88</v>
      </c>
      <c r="B99" s="28" t="s">
        <v>47</v>
      </c>
      <c r="C99" s="28" t="s">
        <v>147</v>
      </c>
      <c r="D99" s="9" t="s">
        <v>82</v>
      </c>
      <c r="E99" s="23" t="s">
        <v>60</v>
      </c>
      <c r="F99" s="92"/>
      <c r="G99" s="92"/>
      <c r="H99" s="110"/>
      <c r="I99" s="99"/>
    </row>
    <row r="100" spans="1:9" ht="30" customHeight="1" outlineLevel="2" x14ac:dyDescent="0.2">
      <c r="A100" s="10" t="s">
        <v>88</v>
      </c>
      <c r="B100" s="28" t="s">
        <v>47</v>
      </c>
      <c r="C100" s="28" t="s">
        <v>147</v>
      </c>
      <c r="D100" s="9" t="s">
        <v>82</v>
      </c>
      <c r="E100" s="23" t="s">
        <v>52</v>
      </c>
      <c r="F100" s="92">
        <v>2000</v>
      </c>
      <c r="G100" s="92">
        <v>3800</v>
      </c>
      <c r="H100" s="110">
        <v>2400</v>
      </c>
      <c r="I100" s="99"/>
    </row>
    <row r="101" spans="1:9" ht="30" hidden="1" customHeight="1" outlineLevel="2" x14ac:dyDescent="0.2">
      <c r="A101" s="84" t="s">
        <v>88</v>
      </c>
      <c r="B101" s="83" t="s">
        <v>47</v>
      </c>
      <c r="C101" s="28" t="s">
        <v>39</v>
      </c>
      <c r="D101" s="111" t="s">
        <v>130</v>
      </c>
      <c r="E101" s="80" t="s">
        <v>105</v>
      </c>
      <c r="F101" s="49" t="s">
        <v>39</v>
      </c>
      <c r="G101" s="48"/>
      <c r="H101" s="87"/>
      <c r="I101" s="101"/>
    </row>
    <row r="102" spans="1:9" ht="30" hidden="1" customHeight="1" outlineLevel="2" x14ac:dyDescent="0.2">
      <c r="A102" s="10" t="s">
        <v>88</v>
      </c>
      <c r="B102" s="28" t="s">
        <v>47</v>
      </c>
      <c r="C102" s="28" t="s">
        <v>39</v>
      </c>
      <c r="D102" s="111" t="s">
        <v>130</v>
      </c>
      <c r="E102" s="80" t="s">
        <v>63</v>
      </c>
      <c r="F102" s="48" t="s">
        <v>39</v>
      </c>
      <c r="G102" s="48"/>
      <c r="H102" s="87"/>
      <c r="I102" s="101"/>
    </row>
    <row r="103" spans="1:9" ht="30" hidden="1" customHeight="1" outlineLevel="2" x14ac:dyDescent="0.2">
      <c r="A103" s="10" t="s">
        <v>88</v>
      </c>
      <c r="B103" s="28" t="s">
        <v>47</v>
      </c>
      <c r="C103" s="28" t="s">
        <v>39</v>
      </c>
      <c r="D103" s="111" t="s">
        <v>130</v>
      </c>
      <c r="E103" s="80" t="s">
        <v>116</v>
      </c>
      <c r="F103" s="48" t="s">
        <v>39</v>
      </c>
      <c r="G103" s="48"/>
      <c r="H103" s="87"/>
      <c r="I103" s="101"/>
    </row>
    <row r="104" spans="1:9" ht="30" customHeight="1" outlineLevel="1" collapsed="1" x14ac:dyDescent="0.2">
      <c r="A104" s="61" t="s">
        <v>115</v>
      </c>
      <c r="B104" s="62"/>
      <c r="C104" s="62"/>
      <c r="D104" s="62"/>
      <c r="E104" s="62"/>
      <c r="F104" s="71">
        <f>SUM(F80:F103)</f>
        <v>5800</v>
      </c>
      <c r="G104" s="71">
        <f>SUM(G80:G103)</f>
        <v>15825</v>
      </c>
      <c r="H104" s="71">
        <f>SUM(H80:H103)</f>
        <v>6325</v>
      </c>
      <c r="I104" s="98"/>
    </row>
    <row r="105" spans="1:9" ht="30" customHeight="1" x14ac:dyDescent="0.2">
      <c r="A105" s="65" t="s">
        <v>111</v>
      </c>
      <c r="B105" s="66"/>
      <c r="C105" s="66"/>
      <c r="D105" s="66"/>
      <c r="E105" s="66"/>
      <c r="F105" s="73">
        <f>F104+F79+F63+F56+F22+F16+F8+F6+F3</f>
        <v>133060</v>
      </c>
      <c r="G105" s="73">
        <f>G104+G79+G63+G56+G22+G16+G8+G6+G3</f>
        <v>143873</v>
      </c>
      <c r="H105" s="73">
        <f t="shared" ref="H105" si="0">H104+H79+H63+H56+H22+H16+H8+H6+H3</f>
        <v>103933</v>
      </c>
      <c r="I105" s="107"/>
    </row>
    <row r="106" spans="1:9" x14ac:dyDescent="0.2">
      <c r="E106" s="38"/>
    </row>
    <row r="107" spans="1:9" x14ac:dyDescent="0.2">
      <c r="A107" s="147"/>
      <c r="B107" s="147"/>
      <c r="C107" s="147"/>
      <c r="D107" s="147"/>
    </row>
    <row r="108" spans="1:9" x14ac:dyDescent="0.2">
      <c r="A108" s="147"/>
      <c r="B108" s="147"/>
      <c r="C108" s="147"/>
      <c r="D108" s="147"/>
    </row>
    <row r="109" spans="1:9" x14ac:dyDescent="0.2">
      <c r="A109" s="147"/>
      <c r="B109" s="147"/>
      <c r="C109" s="147"/>
      <c r="D109" s="147"/>
    </row>
    <row r="110" spans="1:9" x14ac:dyDescent="0.2">
      <c r="A110" s="147"/>
      <c r="B110" s="147"/>
      <c r="C110" s="147"/>
      <c r="D110" s="147"/>
    </row>
  </sheetData>
  <mergeCells count="2">
    <mergeCell ref="I66:I69"/>
    <mergeCell ref="I19:I21"/>
  </mergeCells>
  <pageMargins left="0" right="0" top="0.74803149606299213" bottom="0.74803149606299213" header="0.31496062992125984" footer="0.31496062992125984"/>
  <pageSetup paperSize="8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BreakPreview" topLeftCell="A25" zoomScale="73" zoomScaleNormal="100" zoomScaleSheetLayoutView="73" workbookViewId="0">
      <selection activeCell="A46" sqref="A46:XFD46"/>
    </sheetView>
  </sheetViews>
  <sheetFormatPr baseColWidth="10" defaultColWidth="11.5703125" defaultRowHeight="12" outlineLevelRow="2" x14ac:dyDescent="0.2"/>
  <cols>
    <col min="1" max="1" width="13.28515625" style="25" customWidth="1"/>
    <col min="2" max="2" width="14.42578125" style="37" customWidth="1"/>
    <col min="3" max="3" width="39.42578125" style="25" bestFit="1" customWidth="1"/>
    <col min="4" max="9" width="19.28515625" style="53" customWidth="1"/>
    <col min="10" max="16384" width="11.5703125" style="25"/>
  </cols>
  <sheetData>
    <row r="1" spans="1:9" s="6" customFormat="1" ht="43.35" customHeight="1" x14ac:dyDescent="0.2">
      <c r="A1" s="2" t="s">
        <v>71</v>
      </c>
      <c r="B1" s="3" t="s">
        <v>79</v>
      </c>
      <c r="C1" s="4" t="s">
        <v>100</v>
      </c>
      <c r="D1" s="109" t="s">
        <v>200</v>
      </c>
      <c r="E1" s="109" t="s">
        <v>211</v>
      </c>
      <c r="F1" s="109" t="s">
        <v>207</v>
      </c>
      <c r="G1" s="109" t="s">
        <v>208</v>
      </c>
      <c r="H1" s="109" t="s">
        <v>209</v>
      </c>
      <c r="I1" s="109" t="s">
        <v>210</v>
      </c>
    </row>
    <row r="2" spans="1:9" s="14" customFormat="1" ht="39" customHeight="1" outlineLevel="2" x14ac:dyDescent="0.2">
      <c r="A2" s="7" t="s">
        <v>92</v>
      </c>
      <c r="B2" s="9" t="s">
        <v>82</v>
      </c>
      <c r="C2" s="8" t="s">
        <v>22</v>
      </c>
      <c r="D2" s="110">
        <v>600</v>
      </c>
      <c r="E2" s="110"/>
      <c r="F2" s="148">
        <v>32</v>
      </c>
      <c r="G2" s="148">
        <v>0</v>
      </c>
      <c r="H2" s="148">
        <v>0</v>
      </c>
      <c r="I2" s="148">
        <v>32</v>
      </c>
    </row>
    <row r="3" spans="1:9" s="18" customFormat="1" ht="39.75" customHeight="1" outlineLevel="2" x14ac:dyDescent="0.2">
      <c r="A3" s="7" t="s">
        <v>92</v>
      </c>
      <c r="B3" s="9" t="s">
        <v>82</v>
      </c>
      <c r="C3" s="8" t="s">
        <v>21</v>
      </c>
      <c r="D3" s="110">
        <v>300</v>
      </c>
      <c r="E3" s="110"/>
      <c r="F3" s="148">
        <v>32</v>
      </c>
      <c r="G3" s="148">
        <v>0</v>
      </c>
      <c r="H3" s="148">
        <v>0</v>
      </c>
      <c r="I3" s="148">
        <v>32</v>
      </c>
    </row>
    <row r="4" spans="1:9" s="14" customFormat="1" ht="39" customHeight="1" outlineLevel="1" x14ac:dyDescent="0.2">
      <c r="A4" s="163" t="s">
        <v>201</v>
      </c>
      <c r="B4" s="164"/>
      <c r="C4" s="165"/>
      <c r="D4" s="71">
        <f>SUM(D2:D3)</f>
        <v>900</v>
      </c>
      <c r="E4" s="71"/>
      <c r="F4" s="149"/>
      <c r="G4" s="149"/>
      <c r="H4" s="149"/>
      <c r="I4" s="149"/>
    </row>
    <row r="5" spans="1:9" s="14" customFormat="1" ht="30" customHeight="1" outlineLevel="2" x14ac:dyDescent="0.2">
      <c r="A5" s="19" t="s">
        <v>85</v>
      </c>
      <c r="B5" s="9" t="s">
        <v>82</v>
      </c>
      <c r="C5" s="9" t="s">
        <v>153</v>
      </c>
      <c r="D5" s="110">
        <v>1500</v>
      </c>
      <c r="E5" s="110"/>
      <c r="F5" s="148">
        <v>32</v>
      </c>
      <c r="G5" s="148">
        <v>0</v>
      </c>
      <c r="H5" s="148">
        <v>0</v>
      </c>
      <c r="I5" s="148">
        <v>32</v>
      </c>
    </row>
    <row r="6" spans="1:9" s="14" customFormat="1" ht="30" customHeight="1" outlineLevel="2" x14ac:dyDescent="0.2">
      <c r="A6" s="19" t="s">
        <v>85</v>
      </c>
      <c r="B6" s="9" t="s">
        <v>82</v>
      </c>
      <c r="C6" s="9" t="s">
        <v>157</v>
      </c>
      <c r="D6" s="110">
        <v>1000</v>
      </c>
      <c r="E6" s="110"/>
      <c r="F6" s="148">
        <v>32</v>
      </c>
      <c r="G6" s="148">
        <v>0</v>
      </c>
      <c r="H6" s="148">
        <v>0</v>
      </c>
      <c r="I6" s="148">
        <v>32</v>
      </c>
    </row>
    <row r="7" spans="1:9" s="14" customFormat="1" ht="30" customHeight="1" outlineLevel="2" x14ac:dyDescent="0.2">
      <c r="A7" s="19" t="s">
        <v>85</v>
      </c>
      <c r="B7" s="9" t="s">
        <v>82</v>
      </c>
      <c r="C7" s="9" t="s">
        <v>161</v>
      </c>
      <c r="D7" s="110">
        <v>500</v>
      </c>
      <c r="E7" s="110"/>
      <c r="F7" s="148">
        <v>32</v>
      </c>
      <c r="G7" s="148">
        <v>0</v>
      </c>
      <c r="H7" s="148">
        <v>0</v>
      </c>
      <c r="I7" s="148">
        <v>32</v>
      </c>
    </row>
    <row r="8" spans="1:9" s="14" customFormat="1" ht="30" customHeight="1" outlineLevel="2" x14ac:dyDescent="0.2">
      <c r="A8" s="19" t="s">
        <v>85</v>
      </c>
      <c r="B8" s="9" t="s">
        <v>82</v>
      </c>
      <c r="C8" s="9" t="s">
        <v>17</v>
      </c>
      <c r="D8" s="110">
        <v>2500</v>
      </c>
      <c r="E8" s="110"/>
      <c r="F8" s="148">
        <v>32</v>
      </c>
      <c r="G8" s="148">
        <v>0</v>
      </c>
      <c r="H8" s="148">
        <v>0</v>
      </c>
      <c r="I8" s="148">
        <v>32</v>
      </c>
    </row>
    <row r="9" spans="1:9" s="14" customFormat="1" ht="30" customHeight="1" outlineLevel="2" x14ac:dyDescent="0.2">
      <c r="A9" s="19" t="s">
        <v>85</v>
      </c>
      <c r="B9" s="9" t="s">
        <v>82</v>
      </c>
      <c r="C9" s="9" t="s">
        <v>17</v>
      </c>
      <c r="D9" s="110">
        <v>6600</v>
      </c>
      <c r="E9" s="110"/>
      <c r="F9" s="148">
        <v>32</v>
      </c>
      <c r="G9" s="148">
        <v>0</v>
      </c>
      <c r="H9" s="148">
        <v>0</v>
      </c>
      <c r="I9" s="148">
        <v>32</v>
      </c>
    </row>
    <row r="10" spans="1:9" s="14" customFormat="1" ht="30" customHeight="1" outlineLevel="2" x14ac:dyDescent="0.2">
      <c r="A10" s="19" t="s">
        <v>85</v>
      </c>
      <c r="B10" s="9" t="s">
        <v>82</v>
      </c>
      <c r="C10" s="9" t="s">
        <v>18</v>
      </c>
      <c r="D10" s="110">
        <v>4000</v>
      </c>
      <c r="E10" s="110"/>
      <c r="F10" s="148">
        <v>32</v>
      </c>
      <c r="G10" s="148">
        <v>0</v>
      </c>
      <c r="H10" s="148">
        <v>0</v>
      </c>
      <c r="I10" s="148">
        <v>32</v>
      </c>
    </row>
    <row r="11" spans="1:9" s="14" customFormat="1" ht="30" customHeight="1" outlineLevel="1" x14ac:dyDescent="0.2">
      <c r="A11" s="163" t="s">
        <v>202</v>
      </c>
      <c r="B11" s="164"/>
      <c r="C11" s="165"/>
      <c r="D11" s="71">
        <f t="shared" ref="D11" si="0">SUM(D5:D10)</f>
        <v>16100</v>
      </c>
      <c r="E11" s="71"/>
      <c r="F11" s="149"/>
      <c r="G11" s="149"/>
      <c r="H11" s="149"/>
      <c r="I11" s="149"/>
    </row>
    <row r="12" spans="1:9" s="14" customFormat="1" ht="30" customHeight="1" outlineLevel="2" x14ac:dyDescent="0.2">
      <c r="A12" s="19" t="s">
        <v>86</v>
      </c>
      <c r="B12" s="9" t="s">
        <v>82</v>
      </c>
      <c r="C12" s="8" t="s">
        <v>29</v>
      </c>
      <c r="D12" s="110">
        <v>56250</v>
      </c>
      <c r="E12" s="110"/>
      <c r="F12" s="148">
        <v>32</v>
      </c>
      <c r="G12" s="148">
        <v>0</v>
      </c>
      <c r="H12" s="148">
        <v>0</v>
      </c>
      <c r="I12" s="148">
        <v>32</v>
      </c>
    </row>
    <row r="13" spans="1:9" s="14" customFormat="1" ht="30" customHeight="1" outlineLevel="2" x14ac:dyDescent="0.2">
      <c r="A13" s="19" t="s">
        <v>86</v>
      </c>
      <c r="B13" s="9" t="s">
        <v>82</v>
      </c>
      <c r="C13" s="8" t="s">
        <v>30</v>
      </c>
      <c r="D13" s="110">
        <v>1000</v>
      </c>
      <c r="E13" s="110"/>
      <c r="F13" s="148">
        <v>32</v>
      </c>
      <c r="G13" s="148">
        <v>0</v>
      </c>
      <c r="H13" s="148">
        <v>0</v>
      </c>
      <c r="I13" s="148">
        <v>32</v>
      </c>
    </row>
    <row r="14" spans="1:9" s="14" customFormat="1" ht="30" customHeight="1" outlineLevel="2" x14ac:dyDescent="0.2">
      <c r="A14" s="19" t="s">
        <v>86</v>
      </c>
      <c r="B14" s="9" t="s">
        <v>82</v>
      </c>
      <c r="C14" s="8" t="s">
        <v>133</v>
      </c>
      <c r="D14" s="110"/>
      <c r="E14" s="110"/>
      <c r="F14" s="148">
        <v>32</v>
      </c>
      <c r="G14" s="148">
        <v>0</v>
      </c>
      <c r="H14" s="148">
        <v>0</v>
      </c>
      <c r="I14" s="148">
        <v>32</v>
      </c>
    </row>
    <row r="15" spans="1:9" s="14" customFormat="1" ht="30" customHeight="1" outlineLevel="2" x14ac:dyDescent="0.2">
      <c r="A15" s="19" t="s">
        <v>86</v>
      </c>
      <c r="B15" s="9" t="s">
        <v>82</v>
      </c>
      <c r="C15" s="9" t="s">
        <v>131</v>
      </c>
      <c r="D15" s="110"/>
      <c r="E15" s="110"/>
      <c r="F15" s="148">
        <v>32</v>
      </c>
      <c r="G15" s="148">
        <v>0</v>
      </c>
      <c r="H15" s="148">
        <v>0</v>
      </c>
      <c r="I15" s="148">
        <v>32</v>
      </c>
    </row>
    <row r="16" spans="1:9" s="14" customFormat="1" ht="30" customHeight="1" outlineLevel="2" x14ac:dyDescent="0.2">
      <c r="A16" s="19" t="s">
        <v>86</v>
      </c>
      <c r="B16" s="9" t="s">
        <v>82</v>
      </c>
      <c r="C16" s="9" t="s">
        <v>136</v>
      </c>
      <c r="D16" s="110"/>
      <c r="E16" s="110"/>
      <c r="F16" s="148">
        <v>32</v>
      </c>
      <c r="G16" s="148">
        <v>0</v>
      </c>
      <c r="H16" s="148">
        <v>0</v>
      </c>
      <c r="I16" s="148">
        <v>32</v>
      </c>
    </row>
    <row r="17" spans="1:9" s="14" customFormat="1" ht="30" customHeight="1" outlineLevel="1" x14ac:dyDescent="0.2">
      <c r="A17" s="163" t="s">
        <v>203</v>
      </c>
      <c r="B17" s="164"/>
      <c r="C17" s="165"/>
      <c r="D17" s="71">
        <f>SUM(D12:D13)</f>
        <v>57250</v>
      </c>
      <c r="E17" s="71"/>
      <c r="F17" s="149"/>
      <c r="G17" s="149"/>
      <c r="H17" s="149"/>
      <c r="I17" s="149"/>
    </row>
    <row r="18" spans="1:9" ht="30" customHeight="1" outlineLevel="2" x14ac:dyDescent="0.2">
      <c r="A18" s="10" t="s">
        <v>74</v>
      </c>
      <c r="B18" s="9" t="s">
        <v>82</v>
      </c>
      <c r="C18" s="21" t="s">
        <v>64</v>
      </c>
      <c r="D18" s="110">
        <v>3200</v>
      </c>
      <c r="E18" s="110"/>
      <c r="F18" s="148">
        <v>32</v>
      </c>
      <c r="G18" s="148">
        <v>0</v>
      </c>
      <c r="H18" s="148">
        <v>0</v>
      </c>
      <c r="I18" s="148">
        <v>32</v>
      </c>
    </row>
    <row r="19" spans="1:9" ht="30" customHeight="1" outlineLevel="2" x14ac:dyDescent="0.2">
      <c r="A19" s="10" t="s">
        <v>74</v>
      </c>
      <c r="B19" s="9" t="s">
        <v>82</v>
      </c>
      <c r="C19" s="9" t="s">
        <v>8</v>
      </c>
      <c r="D19" s="110">
        <v>3200</v>
      </c>
      <c r="E19" s="110" t="s">
        <v>212</v>
      </c>
      <c r="F19" s="148">
        <v>31</v>
      </c>
      <c r="G19" s="148">
        <v>0</v>
      </c>
      <c r="H19" s="148">
        <v>0</v>
      </c>
      <c r="I19" s="148">
        <v>31</v>
      </c>
    </row>
    <row r="20" spans="1:9" ht="30" customHeight="1" outlineLevel="2" x14ac:dyDescent="0.2">
      <c r="A20" s="10" t="s">
        <v>74</v>
      </c>
      <c r="B20" s="9" t="s">
        <v>82</v>
      </c>
      <c r="C20" s="23" t="s">
        <v>59</v>
      </c>
      <c r="D20" s="110">
        <v>3200</v>
      </c>
      <c r="E20" s="110"/>
      <c r="F20" s="148">
        <v>32</v>
      </c>
      <c r="G20" s="148">
        <v>0</v>
      </c>
      <c r="H20" s="148">
        <v>0</v>
      </c>
      <c r="I20" s="148">
        <v>32</v>
      </c>
    </row>
    <row r="21" spans="1:9" s="14" customFormat="1" ht="30" customHeight="1" outlineLevel="2" x14ac:dyDescent="0.2">
      <c r="A21" s="10" t="s">
        <v>74</v>
      </c>
      <c r="B21" s="9" t="s">
        <v>82</v>
      </c>
      <c r="C21" s="9" t="s">
        <v>160</v>
      </c>
      <c r="D21" s="110">
        <v>3250</v>
      </c>
      <c r="E21" s="110"/>
      <c r="F21" s="148">
        <v>32</v>
      </c>
      <c r="G21" s="148">
        <v>0</v>
      </c>
      <c r="H21" s="148">
        <v>0</v>
      </c>
      <c r="I21" s="148">
        <v>32</v>
      </c>
    </row>
    <row r="22" spans="1:9" s="13" customFormat="1" ht="30" customHeight="1" outlineLevel="2" x14ac:dyDescent="0.2">
      <c r="A22" s="10" t="s">
        <v>74</v>
      </c>
      <c r="B22" s="9" t="s">
        <v>82</v>
      </c>
      <c r="C22" s="9" t="s">
        <v>25</v>
      </c>
      <c r="D22" s="110">
        <v>90</v>
      </c>
      <c r="E22" s="110" t="s">
        <v>213</v>
      </c>
      <c r="F22" s="148">
        <v>31</v>
      </c>
      <c r="G22" s="148">
        <v>0</v>
      </c>
      <c r="H22" s="148">
        <v>0</v>
      </c>
      <c r="I22" s="148">
        <v>31</v>
      </c>
    </row>
    <row r="23" spans="1:9" s="13" customFormat="1" ht="30" customHeight="1" outlineLevel="2" x14ac:dyDescent="0.2">
      <c r="A23" s="10" t="s">
        <v>74</v>
      </c>
      <c r="B23" s="9" t="s">
        <v>82</v>
      </c>
      <c r="C23" s="8" t="s">
        <v>32</v>
      </c>
      <c r="D23" s="110">
        <v>350</v>
      </c>
      <c r="E23" s="110"/>
      <c r="F23" s="148">
        <v>32</v>
      </c>
      <c r="G23" s="148">
        <v>0</v>
      </c>
      <c r="H23" s="148">
        <v>0</v>
      </c>
      <c r="I23" s="148">
        <v>32</v>
      </c>
    </row>
    <row r="24" spans="1:9" s="13" customFormat="1" ht="30" customHeight="1" outlineLevel="2" x14ac:dyDescent="0.2">
      <c r="A24" s="10" t="s">
        <v>74</v>
      </c>
      <c r="B24" s="9" t="s">
        <v>82</v>
      </c>
      <c r="C24" s="9" t="s">
        <v>10</v>
      </c>
      <c r="D24" s="110">
        <v>1300</v>
      </c>
      <c r="E24" s="110"/>
      <c r="F24" s="148">
        <v>32</v>
      </c>
      <c r="G24" s="148">
        <v>0</v>
      </c>
      <c r="H24" s="148">
        <v>0</v>
      </c>
      <c r="I24" s="148">
        <v>32</v>
      </c>
    </row>
    <row r="25" spans="1:9" s="13" customFormat="1" ht="30" customHeight="1" outlineLevel="2" x14ac:dyDescent="0.2">
      <c r="A25" s="10" t="s">
        <v>74</v>
      </c>
      <c r="B25" s="9" t="s">
        <v>82</v>
      </c>
      <c r="C25" s="9" t="s">
        <v>23</v>
      </c>
      <c r="D25" s="110">
        <v>68</v>
      </c>
      <c r="E25" s="110"/>
      <c r="F25" s="148">
        <v>32</v>
      </c>
      <c r="G25" s="148">
        <v>0</v>
      </c>
      <c r="H25" s="148">
        <v>0</v>
      </c>
      <c r="I25" s="148">
        <v>32</v>
      </c>
    </row>
    <row r="26" spans="1:9" s="13" customFormat="1" ht="30" customHeight="1" outlineLevel="2" x14ac:dyDescent="0.2">
      <c r="A26" s="10" t="s">
        <v>74</v>
      </c>
      <c r="B26" s="9" t="s">
        <v>82</v>
      </c>
      <c r="C26" s="9" t="s">
        <v>28</v>
      </c>
      <c r="D26" s="110">
        <v>2000</v>
      </c>
      <c r="E26" s="110"/>
      <c r="F26" s="148">
        <v>32</v>
      </c>
      <c r="G26" s="148">
        <v>0</v>
      </c>
      <c r="H26" s="148">
        <v>0</v>
      </c>
      <c r="I26" s="148">
        <v>32</v>
      </c>
    </row>
    <row r="27" spans="1:9" s="18" customFormat="1" ht="30" customHeight="1" outlineLevel="2" x14ac:dyDescent="0.2">
      <c r="A27" s="10" t="s">
        <v>74</v>
      </c>
      <c r="B27" s="9" t="s">
        <v>82</v>
      </c>
      <c r="C27" s="9" t="s">
        <v>24</v>
      </c>
      <c r="D27" s="110">
        <v>900</v>
      </c>
      <c r="E27" s="110"/>
      <c r="F27" s="148">
        <v>32</v>
      </c>
      <c r="G27" s="148">
        <v>0</v>
      </c>
      <c r="H27" s="148">
        <v>0</v>
      </c>
      <c r="I27" s="148">
        <v>32</v>
      </c>
    </row>
    <row r="28" spans="1:9" s="18" customFormat="1" ht="30" customHeight="1" outlineLevel="2" x14ac:dyDescent="0.2">
      <c r="A28" s="10" t="s">
        <v>74</v>
      </c>
      <c r="B28" s="9" t="s">
        <v>82</v>
      </c>
      <c r="C28" s="9" t="s">
        <v>11</v>
      </c>
      <c r="D28" s="110">
        <v>500</v>
      </c>
      <c r="E28" s="110"/>
      <c r="F28" s="148">
        <v>32</v>
      </c>
      <c r="G28" s="148">
        <v>0</v>
      </c>
      <c r="H28" s="148">
        <v>0</v>
      </c>
      <c r="I28" s="148">
        <v>32</v>
      </c>
    </row>
    <row r="29" spans="1:9" s="18" customFormat="1" ht="30" customHeight="1" outlineLevel="2" x14ac:dyDescent="0.2">
      <c r="A29" s="10" t="s">
        <v>74</v>
      </c>
      <c r="B29" s="9" t="s">
        <v>82</v>
      </c>
      <c r="C29" s="9" t="s">
        <v>26</v>
      </c>
      <c r="D29" s="110">
        <v>300</v>
      </c>
      <c r="E29" s="110"/>
      <c r="F29" s="148">
        <v>32</v>
      </c>
      <c r="G29" s="148">
        <v>0</v>
      </c>
      <c r="H29" s="148">
        <v>0</v>
      </c>
      <c r="I29" s="148">
        <v>32</v>
      </c>
    </row>
    <row r="30" spans="1:9" s="18" customFormat="1" ht="30" customHeight="1" outlineLevel="2" x14ac:dyDescent="0.2">
      <c r="A30" s="10" t="s">
        <v>74</v>
      </c>
      <c r="B30" s="9" t="s">
        <v>82</v>
      </c>
      <c r="C30" s="9" t="s">
        <v>27</v>
      </c>
      <c r="D30" s="110">
        <v>250</v>
      </c>
      <c r="E30" s="110"/>
      <c r="F30" s="148">
        <v>32</v>
      </c>
      <c r="G30" s="148">
        <v>0</v>
      </c>
      <c r="H30" s="148">
        <v>0</v>
      </c>
      <c r="I30" s="148">
        <v>32</v>
      </c>
    </row>
    <row r="31" spans="1:9" s="18" customFormat="1" ht="30" customHeight="1" outlineLevel="1" x14ac:dyDescent="0.2">
      <c r="A31" s="163" t="s">
        <v>204</v>
      </c>
      <c r="B31" s="164"/>
      <c r="C31" s="165"/>
      <c r="D31" s="71">
        <f t="shared" ref="D31" si="1">SUM(D18:D30)</f>
        <v>18608</v>
      </c>
      <c r="E31" s="71"/>
      <c r="F31" s="149"/>
      <c r="G31" s="149"/>
      <c r="H31" s="149"/>
      <c r="I31" s="149"/>
    </row>
    <row r="32" spans="1:9" s="14" customFormat="1" ht="30" customHeight="1" outlineLevel="1" x14ac:dyDescent="0.2">
      <c r="A32" s="16" t="s">
        <v>74</v>
      </c>
      <c r="B32" s="9" t="s">
        <v>82</v>
      </c>
      <c r="C32" s="9" t="s">
        <v>134</v>
      </c>
      <c r="D32" s="110">
        <v>1900</v>
      </c>
      <c r="E32" s="110"/>
      <c r="F32" s="148">
        <v>32</v>
      </c>
      <c r="G32" s="148">
        <v>0</v>
      </c>
      <c r="H32" s="148">
        <v>0</v>
      </c>
      <c r="I32" s="148">
        <v>32</v>
      </c>
    </row>
    <row r="33" spans="1:9" s="14" customFormat="1" ht="30" customHeight="1" outlineLevel="1" x14ac:dyDescent="0.2">
      <c r="A33" s="16" t="s">
        <v>74</v>
      </c>
      <c r="B33" s="9" t="s">
        <v>82</v>
      </c>
      <c r="C33" s="9" t="s">
        <v>135</v>
      </c>
      <c r="D33" s="110">
        <v>390</v>
      </c>
      <c r="E33" s="110"/>
      <c r="F33" s="148">
        <v>32</v>
      </c>
      <c r="G33" s="148">
        <v>0</v>
      </c>
      <c r="H33" s="148">
        <v>0</v>
      </c>
      <c r="I33" s="148">
        <v>32</v>
      </c>
    </row>
    <row r="34" spans="1:9" s="14" customFormat="1" ht="30" customHeight="1" outlineLevel="1" x14ac:dyDescent="0.2">
      <c r="A34" s="16" t="s">
        <v>74</v>
      </c>
      <c r="B34" s="9" t="s">
        <v>82</v>
      </c>
      <c r="C34" s="9" t="s">
        <v>31</v>
      </c>
      <c r="D34" s="110">
        <v>1900</v>
      </c>
      <c r="E34" s="110"/>
      <c r="F34" s="148">
        <v>32</v>
      </c>
      <c r="G34" s="148">
        <v>0</v>
      </c>
      <c r="H34" s="148">
        <v>0</v>
      </c>
      <c r="I34" s="148">
        <v>32</v>
      </c>
    </row>
    <row r="35" spans="1:9" s="14" customFormat="1" ht="30" customHeight="1" outlineLevel="1" x14ac:dyDescent="0.2">
      <c r="A35" s="16" t="s">
        <v>74</v>
      </c>
      <c r="B35" s="9" t="s">
        <v>82</v>
      </c>
      <c r="C35" s="23" t="s">
        <v>61</v>
      </c>
      <c r="D35" s="110">
        <v>160</v>
      </c>
      <c r="E35" s="110"/>
      <c r="F35" s="148">
        <v>32</v>
      </c>
      <c r="G35" s="148">
        <v>0</v>
      </c>
      <c r="H35" s="148">
        <v>0</v>
      </c>
      <c r="I35" s="148">
        <v>32</v>
      </c>
    </row>
    <row r="36" spans="1:9" s="14" customFormat="1" ht="30" customHeight="1" outlineLevel="1" x14ac:dyDescent="0.2">
      <c r="A36" s="163" t="s">
        <v>204</v>
      </c>
      <c r="B36" s="164"/>
      <c r="C36" s="165"/>
      <c r="D36" s="134">
        <f t="shared" ref="D36" si="2">SUM(D32:D35)</f>
        <v>4350</v>
      </c>
      <c r="E36" s="134"/>
      <c r="F36" s="150"/>
      <c r="G36" s="150"/>
      <c r="H36" s="150"/>
      <c r="I36" s="150"/>
    </row>
    <row r="37" spans="1:9" ht="30" customHeight="1" outlineLevel="2" x14ac:dyDescent="0.2">
      <c r="A37" s="16" t="s">
        <v>90</v>
      </c>
      <c r="B37" s="9" t="s">
        <v>82</v>
      </c>
      <c r="C37" s="9" t="s">
        <v>148</v>
      </c>
      <c r="D37" s="110">
        <v>400</v>
      </c>
      <c r="E37" s="110"/>
      <c r="F37" s="148">
        <v>32</v>
      </c>
      <c r="G37" s="148">
        <v>0</v>
      </c>
      <c r="H37" s="148">
        <v>0</v>
      </c>
      <c r="I37" s="148">
        <v>32</v>
      </c>
    </row>
    <row r="38" spans="1:9" s="18" customFormat="1" ht="30" customHeight="1" outlineLevel="2" x14ac:dyDescent="0.2">
      <c r="A38" s="163" t="s">
        <v>205</v>
      </c>
      <c r="B38" s="164"/>
      <c r="C38" s="165"/>
      <c r="D38" s="71">
        <f>SUM(D37:D37)</f>
        <v>400</v>
      </c>
      <c r="E38" s="71"/>
      <c r="F38" s="149"/>
      <c r="G38" s="149"/>
      <c r="H38" s="149"/>
      <c r="I38" s="149"/>
    </row>
    <row r="39" spans="1:9" s="18" customFormat="1" ht="33" customHeight="1" outlineLevel="2" x14ac:dyDescent="0.2">
      <c r="A39" s="19" t="s">
        <v>88</v>
      </c>
      <c r="B39" s="9" t="s">
        <v>82</v>
      </c>
      <c r="C39" s="91" t="s">
        <v>33</v>
      </c>
      <c r="D39" s="110">
        <v>300</v>
      </c>
      <c r="E39" s="110"/>
      <c r="F39" s="148">
        <v>32</v>
      </c>
      <c r="G39" s="148">
        <v>0</v>
      </c>
      <c r="H39" s="148">
        <v>0</v>
      </c>
      <c r="I39" s="148">
        <v>32</v>
      </c>
    </row>
    <row r="40" spans="1:9" s="18" customFormat="1" ht="30" customHeight="1" outlineLevel="2" x14ac:dyDescent="0.2">
      <c r="A40" s="19" t="s">
        <v>88</v>
      </c>
      <c r="B40" s="9" t="s">
        <v>82</v>
      </c>
      <c r="C40" s="8" t="s">
        <v>34</v>
      </c>
      <c r="D40" s="110">
        <v>125</v>
      </c>
      <c r="E40" s="110"/>
      <c r="F40" s="148">
        <v>32</v>
      </c>
      <c r="G40" s="148">
        <v>0</v>
      </c>
      <c r="H40" s="148">
        <v>0</v>
      </c>
      <c r="I40" s="148">
        <v>32</v>
      </c>
    </row>
    <row r="41" spans="1:9" ht="30" customHeight="1" outlineLevel="2" x14ac:dyDescent="0.2">
      <c r="A41" s="36" t="s">
        <v>88</v>
      </c>
      <c r="B41" s="9" t="s">
        <v>82</v>
      </c>
      <c r="C41" s="9" t="s">
        <v>35</v>
      </c>
      <c r="D41" s="110">
        <v>1000</v>
      </c>
      <c r="E41" s="110"/>
      <c r="F41" s="148">
        <v>32</v>
      </c>
      <c r="G41" s="148">
        <v>0</v>
      </c>
      <c r="H41" s="148">
        <v>0</v>
      </c>
      <c r="I41" s="148">
        <v>32</v>
      </c>
    </row>
    <row r="42" spans="1:9" ht="30" customHeight="1" outlineLevel="2" x14ac:dyDescent="0.2">
      <c r="A42" s="10" t="s">
        <v>88</v>
      </c>
      <c r="B42" s="9" t="s">
        <v>82</v>
      </c>
      <c r="C42" s="23" t="s">
        <v>66</v>
      </c>
      <c r="D42" s="110">
        <v>100</v>
      </c>
      <c r="E42" s="110"/>
      <c r="F42" s="148">
        <v>32</v>
      </c>
      <c r="G42" s="148">
        <v>0</v>
      </c>
      <c r="H42" s="148">
        <v>0</v>
      </c>
      <c r="I42" s="148">
        <v>32</v>
      </c>
    </row>
    <row r="43" spans="1:9" s="124" customFormat="1" ht="30" customHeight="1" outlineLevel="2" x14ac:dyDescent="0.2">
      <c r="A43" s="10" t="s">
        <v>88</v>
      </c>
      <c r="B43" s="9" t="s">
        <v>82</v>
      </c>
      <c r="C43" s="23" t="s">
        <v>181</v>
      </c>
      <c r="D43" s="110">
        <v>2400</v>
      </c>
      <c r="E43" s="110"/>
      <c r="F43" s="148">
        <v>32</v>
      </c>
      <c r="G43" s="148">
        <v>0</v>
      </c>
      <c r="H43" s="148" t="s">
        <v>214</v>
      </c>
      <c r="I43" s="148">
        <v>31</v>
      </c>
    </row>
    <row r="44" spans="1:9" ht="30" customHeight="1" outlineLevel="2" x14ac:dyDescent="0.2">
      <c r="A44" s="10" t="s">
        <v>88</v>
      </c>
      <c r="B44" s="9" t="s">
        <v>82</v>
      </c>
      <c r="C44" s="23" t="s">
        <v>52</v>
      </c>
      <c r="D44" s="110">
        <v>2400</v>
      </c>
      <c r="E44" s="110"/>
      <c r="F44" s="148">
        <v>32</v>
      </c>
      <c r="G44" s="148">
        <v>0</v>
      </c>
      <c r="H44" s="148">
        <v>0</v>
      </c>
      <c r="I44" s="148">
        <v>32</v>
      </c>
    </row>
    <row r="45" spans="1:9" ht="30" customHeight="1" x14ac:dyDescent="0.2">
      <c r="A45" s="163" t="s">
        <v>206</v>
      </c>
      <c r="B45" s="164"/>
      <c r="C45" s="165"/>
      <c r="D45" s="71">
        <f t="shared" ref="D45" si="3">SUM(D39:D44)</f>
        <v>6325</v>
      </c>
      <c r="E45" s="71"/>
      <c r="F45" s="149"/>
      <c r="G45" s="149"/>
      <c r="H45" s="149"/>
      <c r="I45" s="149"/>
    </row>
    <row r="46" spans="1:9" ht="20.100000000000001" customHeight="1" x14ac:dyDescent="0.2">
      <c r="A46" s="166" t="s">
        <v>111</v>
      </c>
      <c r="B46" s="167"/>
      <c r="C46" s="168"/>
      <c r="D46" s="73">
        <f>D45+D38+D36+D31+D17+D11+D4</f>
        <v>103933</v>
      </c>
      <c r="E46" s="73"/>
      <c r="F46" s="151"/>
      <c r="G46" s="151"/>
      <c r="H46" s="151"/>
      <c r="I46" s="151"/>
    </row>
    <row r="47" spans="1:9" x14ac:dyDescent="0.2">
      <c r="C47" s="38"/>
    </row>
    <row r="48" spans="1:9" x14ac:dyDescent="0.2">
      <c r="A48" s="147"/>
      <c r="B48" s="147"/>
    </row>
    <row r="49" spans="1:2" x14ac:dyDescent="0.2">
      <c r="A49" s="147"/>
      <c r="B49" s="147"/>
    </row>
    <row r="50" spans="1:2" x14ac:dyDescent="0.2">
      <c r="A50" s="147"/>
      <c r="B50" s="147"/>
    </row>
    <row r="51" spans="1:2" x14ac:dyDescent="0.2">
      <c r="A51" s="147"/>
      <c r="B51" s="147"/>
    </row>
  </sheetData>
  <mergeCells count="8">
    <mergeCell ref="A11:C11"/>
    <mergeCell ref="A4:C4"/>
    <mergeCell ref="A45:C45"/>
    <mergeCell ref="A46:C46"/>
    <mergeCell ref="A38:C38"/>
    <mergeCell ref="A36:C36"/>
    <mergeCell ref="A31:C31"/>
    <mergeCell ref="A17:C17"/>
  </mergeCells>
  <pageMargins left="0.7" right="0.7" top="0.75" bottom="0.75" header="0.3" footer="0.3"/>
  <pageSetup paperSize="9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Ville Evron 2023</vt:lpstr>
      <vt:lpstr>DELIBERATION</vt:lpstr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Cécile SAMPATH</dc:creator>
  <cp:lastModifiedBy>Valérie PARNEL</cp:lastModifiedBy>
  <cp:lastPrinted>2023-03-03T13:16:56Z</cp:lastPrinted>
  <dcterms:created xsi:type="dcterms:W3CDTF">2019-01-29T09:20:49Z</dcterms:created>
  <dcterms:modified xsi:type="dcterms:W3CDTF">2023-03-16T14:14:48Z</dcterms:modified>
</cp:coreProperties>
</file>